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1" windowWidth="20106" windowHeight="9278"/>
  </bookViews>
  <sheets>
    <sheet name="Tab. RF.1S.1.3.1" sheetId="1" r:id="rId1"/>
    <sheet name="Tab. RF.IS1.3.2" sheetId="2" r:id="rId2"/>
    <sheet name="Dati ISTAT 16 senza IncMort" sheetId="3" state="hidden" r:id="rId3"/>
    <sheet name="2016 e 2017 da spss" sheetId="4" state="hidden" r:id="rId4"/>
    <sheet name="2018 da spss" sheetId="5" state="hidden" r:id="rId5"/>
    <sheet name="2019 da spss" sheetId="6" state="hidden" r:id="rId6"/>
    <sheet name="Foglio2" sheetId="7" state="hidden" r:id="rId7"/>
  </sheets>
  <calcPr calcId="145621"/>
</workbook>
</file>

<file path=xl/calcChain.xml><?xml version="1.0" encoding="utf-8"?>
<calcChain xmlns="http://schemas.openxmlformats.org/spreadsheetml/2006/main">
  <c r="V26" i="2" l="1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6" i="2" l="1"/>
  <c r="V7" i="2"/>
  <c r="V8" i="2"/>
  <c r="V9" i="2"/>
  <c r="V10" i="2"/>
  <c r="V11" i="2"/>
  <c r="V12" i="2"/>
  <c r="V13" i="2"/>
  <c r="V14" i="2"/>
  <c r="V15" i="2"/>
  <c r="V16" i="2"/>
  <c r="V17" i="2"/>
  <c r="V18" i="2"/>
  <c r="U38" i="2" s="1"/>
  <c r="V19" i="2"/>
  <c r="V20" i="2"/>
  <c r="V5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40" i="2"/>
  <c r="U39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20" i="2"/>
  <c r="U19" i="2"/>
  <c r="V75" i="1"/>
  <c r="V73" i="1"/>
  <c r="V71" i="1"/>
  <c r="V69" i="1"/>
  <c r="V67" i="1"/>
  <c r="V65" i="1"/>
  <c r="U63" i="1"/>
  <c r="U65" i="1"/>
  <c r="U67" i="1"/>
  <c r="U69" i="1"/>
  <c r="U71" i="1"/>
  <c r="U73" i="1"/>
  <c r="U75" i="1"/>
  <c r="U18" i="1"/>
  <c r="W76" i="1" s="1"/>
  <c r="U17" i="1"/>
  <c r="W75" i="1" s="1"/>
  <c r="U16" i="1"/>
  <c r="W74" i="1" s="1"/>
  <c r="U15" i="1"/>
  <c r="W73" i="1" s="1"/>
  <c r="U14" i="1"/>
  <c r="W72" i="1" s="1"/>
  <c r="U13" i="1"/>
  <c r="W71" i="1" s="1"/>
  <c r="U12" i="1"/>
  <c r="W70" i="1" s="1"/>
  <c r="U11" i="1"/>
  <c r="W69" i="1" s="1"/>
  <c r="U10" i="1"/>
  <c r="W68" i="1" s="1"/>
  <c r="U9" i="1"/>
  <c r="W67" i="1" s="1"/>
  <c r="U8" i="1"/>
  <c r="W66" i="1" s="1"/>
  <c r="U7" i="1"/>
  <c r="W65" i="1" s="1"/>
  <c r="U6" i="1"/>
  <c r="U20" i="1" s="1"/>
  <c r="W78" i="1" s="1"/>
  <c r="U5" i="1"/>
  <c r="V63" i="1" s="1"/>
  <c r="U19" i="1"/>
  <c r="V77" i="1" s="1"/>
  <c r="U74" i="1" l="1"/>
  <c r="U70" i="1"/>
  <c r="U66" i="1"/>
  <c r="W63" i="1"/>
  <c r="W77" i="1"/>
  <c r="V64" i="1"/>
  <c r="V70" i="1"/>
  <c r="V74" i="1"/>
  <c r="V76" i="1"/>
  <c r="V78" i="1"/>
  <c r="V66" i="1"/>
  <c r="V68" i="1"/>
  <c r="V72" i="1"/>
  <c r="U76" i="1"/>
  <c r="U72" i="1"/>
  <c r="U68" i="1"/>
  <c r="U64" i="1"/>
  <c r="W64" i="1"/>
  <c r="W78" i="2"/>
  <c r="V78" i="2"/>
  <c r="W77" i="2"/>
  <c r="V77" i="2"/>
  <c r="W76" i="2"/>
  <c r="V76" i="2"/>
  <c r="W75" i="2"/>
  <c r="V75" i="2"/>
  <c r="W74" i="2"/>
  <c r="V74" i="2"/>
  <c r="W73" i="2"/>
  <c r="V73" i="2"/>
  <c r="W72" i="2"/>
  <c r="V72" i="2"/>
  <c r="W71" i="2"/>
  <c r="V71" i="2"/>
  <c r="W70" i="2"/>
  <c r="V70" i="2"/>
  <c r="W69" i="2"/>
  <c r="V69" i="2"/>
  <c r="W68" i="2"/>
  <c r="V68" i="2"/>
  <c r="W67" i="2"/>
  <c r="V67" i="2"/>
  <c r="W66" i="2"/>
  <c r="V66" i="2"/>
  <c r="W65" i="2"/>
  <c r="V65" i="2"/>
  <c r="W64" i="2"/>
  <c r="V64" i="2"/>
  <c r="W63" i="2"/>
  <c r="V63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V6" i="1"/>
  <c r="U26" i="1" s="1"/>
  <c r="V7" i="1"/>
  <c r="U27" i="1" s="1"/>
  <c r="V8" i="1"/>
  <c r="U28" i="1" s="1"/>
  <c r="V9" i="1"/>
  <c r="U29" i="1" s="1"/>
  <c r="V10" i="1"/>
  <c r="U30" i="1" s="1"/>
  <c r="V11" i="1"/>
  <c r="U31" i="1" s="1"/>
  <c r="V12" i="1"/>
  <c r="U32" i="1" s="1"/>
  <c r="V13" i="1"/>
  <c r="U33" i="1" s="1"/>
  <c r="V14" i="1"/>
  <c r="U34" i="1" s="1"/>
  <c r="V15" i="1"/>
  <c r="U35" i="1" s="1"/>
  <c r="V16" i="1"/>
  <c r="U36" i="1" s="1"/>
  <c r="V17" i="1"/>
  <c r="U37" i="1" s="1"/>
  <c r="V18" i="1"/>
  <c r="U38" i="1" s="1"/>
  <c r="V5" i="1"/>
  <c r="U25" i="1" s="1"/>
  <c r="T18" i="2" l="1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18" i="1"/>
  <c r="T17" i="1"/>
  <c r="T16" i="1"/>
  <c r="T14" i="1"/>
  <c r="T13" i="1"/>
  <c r="T15" i="1"/>
  <c r="T12" i="1"/>
  <c r="T11" i="1"/>
  <c r="T10" i="1"/>
  <c r="T9" i="1"/>
  <c r="T8" i="1"/>
  <c r="T7" i="1"/>
  <c r="T6" i="1"/>
  <c r="T5" i="1"/>
  <c r="T19" i="2" l="1"/>
  <c r="T20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19" i="1"/>
  <c r="T20" i="1"/>
  <c r="T58" i="1" l="1"/>
  <c r="T54" i="1"/>
  <c r="T50" i="1"/>
  <c r="T46" i="1"/>
  <c r="V19" i="1"/>
  <c r="U39" i="1" s="1"/>
  <c r="U77" i="1"/>
  <c r="T56" i="1"/>
  <c r="T52" i="1"/>
  <c r="T48" i="1"/>
  <c r="T44" i="1"/>
  <c r="U78" i="1"/>
  <c r="T59" i="1"/>
  <c r="T55" i="1"/>
  <c r="T51" i="1"/>
  <c r="T47" i="1"/>
  <c r="T57" i="1"/>
  <c r="T53" i="1"/>
  <c r="T49" i="1"/>
  <c r="T45" i="1"/>
  <c r="V20" i="1"/>
  <c r="U40" i="1" s="1"/>
  <c r="S20" i="1"/>
  <c r="T78" i="1" s="1"/>
  <c r="S18" i="1"/>
  <c r="S17" i="1"/>
  <c r="T75" i="1" s="1"/>
  <c r="S16" i="1"/>
  <c r="T74" i="1" s="1"/>
  <c r="S15" i="1"/>
  <c r="T73" i="1" s="1"/>
  <c r="S14" i="1"/>
  <c r="S13" i="1"/>
  <c r="T71" i="1" s="1"/>
  <c r="S12" i="1"/>
  <c r="T70" i="1" s="1"/>
  <c r="S11" i="1"/>
  <c r="T69" i="1" s="1"/>
  <c r="S10" i="1"/>
  <c r="S9" i="1"/>
  <c r="T67" i="1" s="1"/>
  <c r="S8" i="1"/>
  <c r="T66" i="1" s="1"/>
  <c r="S7" i="1"/>
  <c r="T65" i="1" s="1"/>
  <c r="S6" i="1"/>
  <c r="S5" i="1"/>
  <c r="T63" i="1" s="1"/>
  <c r="S45" i="1" l="1"/>
  <c r="T64" i="1"/>
  <c r="S49" i="1"/>
  <c r="T68" i="1"/>
  <c r="S53" i="1"/>
  <c r="T72" i="1"/>
  <c r="S57" i="1"/>
  <c r="T76" i="1"/>
  <c r="S47" i="1"/>
  <c r="S55" i="1"/>
  <c r="S59" i="1"/>
  <c r="S52" i="1"/>
  <c r="S50" i="1"/>
  <c r="S19" i="1"/>
  <c r="S56" i="1" s="1"/>
  <c r="S51" i="1"/>
  <c r="S20" i="2"/>
  <c r="S19" i="2"/>
  <c r="S57" i="2" l="1"/>
  <c r="T45" i="2"/>
  <c r="T53" i="2"/>
  <c r="T78" i="2"/>
  <c r="T47" i="2"/>
  <c r="T51" i="2"/>
  <c r="T55" i="2"/>
  <c r="T59" i="2"/>
  <c r="T49" i="2"/>
  <c r="T57" i="2"/>
  <c r="T77" i="2"/>
  <c r="T46" i="2"/>
  <c r="T50" i="2"/>
  <c r="T54" i="2"/>
  <c r="T58" i="2"/>
  <c r="T44" i="2"/>
  <c r="T48" i="2"/>
  <c r="T52" i="2"/>
  <c r="T56" i="2"/>
  <c r="T77" i="1"/>
  <c r="S48" i="1"/>
  <c r="S46" i="1"/>
  <c r="S46" i="2"/>
  <c r="S50" i="2"/>
  <c r="S54" i="2"/>
  <c r="S58" i="2"/>
  <c r="S47" i="2"/>
  <c r="S51" i="2"/>
  <c r="S55" i="2"/>
  <c r="S59" i="2"/>
  <c r="S44" i="2"/>
  <c r="S48" i="2"/>
  <c r="S52" i="2"/>
  <c r="S56" i="2"/>
  <c r="S45" i="2"/>
  <c r="S49" i="2"/>
  <c r="S53" i="2"/>
  <c r="S58" i="1"/>
  <c r="S44" i="1"/>
  <c r="S54" i="1"/>
  <c r="R18" i="1"/>
  <c r="T38" i="1" s="1"/>
  <c r="R16" i="1"/>
  <c r="T36" i="1" s="1"/>
  <c r="R14" i="1"/>
  <c r="T34" i="1" s="1"/>
  <c r="R12" i="1"/>
  <c r="T32" i="1" s="1"/>
  <c r="R10" i="1"/>
  <c r="T30" i="1" s="1"/>
  <c r="R8" i="1"/>
  <c r="T28" i="1" s="1"/>
  <c r="R6" i="1"/>
  <c r="T26" i="1" s="1"/>
  <c r="S30" i="1" l="1"/>
  <c r="S68" i="1"/>
  <c r="S38" i="1"/>
  <c r="S76" i="1"/>
  <c r="S32" i="1"/>
  <c r="S70" i="1"/>
  <c r="S64" i="1"/>
  <c r="S26" i="1"/>
  <c r="S72" i="1"/>
  <c r="S34" i="1"/>
  <c r="S28" i="1"/>
  <c r="S66" i="1"/>
  <c r="S36" i="1"/>
  <c r="S74" i="1"/>
  <c r="R18" i="2"/>
  <c r="R17" i="2"/>
  <c r="R16" i="2"/>
  <c r="R15" i="2"/>
  <c r="R14" i="2"/>
  <c r="R13" i="2"/>
  <c r="R12" i="2"/>
  <c r="R11" i="2"/>
  <c r="R10" i="2"/>
  <c r="R9" i="2"/>
  <c r="S29" i="2" s="1"/>
  <c r="R8" i="2"/>
  <c r="R7" i="2"/>
  <c r="R6" i="2"/>
  <c r="R5" i="2"/>
  <c r="S25" i="2" s="1"/>
  <c r="R20" i="1"/>
  <c r="R17" i="1"/>
  <c r="T37" i="1" s="1"/>
  <c r="R15" i="1"/>
  <c r="R13" i="1"/>
  <c r="T33" i="1" s="1"/>
  <c r="R11" i="1"/>
  <c r="T31" i="1" s="1"/>
  <c r="R9" i="1"/>
  <c r="T29" i="1" s="1"/>
  <c r="R7" i="1"/>
  <c r="T27" i="1" s="1"/>
  <c r="R5" i="1"/>
  <c r="T25" i="1" s="1"/>
  <c r="R64" i="1"/>
  <c r="R66" i="1"/>
  <c r="R68" i="1"/>
  <c r="R70" i="1"/>
  <c r="R72" i="1"/>
  <c r="R74" i="1"/>
  <c r="R76" i="1"/>
  <c r="R26" i="1"/>
  <c r="R30" i="1"/>
  <c r="R32" i="1"/>
  <c r="R36" i="1"/>
  <c r="R74" i="2" l="1"/>
  <c r="S65" i="2"/>
  <c r="S66" i="2"/>
  <c r="S70" i="2"/>
  <c r="T36" i="2"/>
  <c r="R66" i="2"/>
  <c r="S73" i="2"/>
  <c r="T25" i="2"/>
  <c r="T29" i="2"/>
  <c r="T33" i="2"/>
  <c r="T37" i="2"/>
  <c r="S69" i="2"/>
  <c r="T30" i="2"/>
  <c r="R34" i="2"/>
  <c r="T38" i="2"/>
  <c r="R69" i="1"/>
  <c r="R73" i="1"/>
  <c r="T35" i="1"/>
  <c r="S30" i="2"/>
  <c r="S68" i="2"/>
  <c r="R35" i="2"/>
  <c r="S27" i="2"/>
  <c r="S36" i="2"/>
  <c r="S74" i="2"/>
  <c r="R31" i="2"/>
  <c r="R70" i="2"/>
  <c r="R20" i="2"/>
  <c r="S78" i="2" s="1"/>
  <c r="S64" i="2"/>
  <c r="S72" i="2"/>
  <c r="S38" i="2"/>
  <c r="S76" i="2"/>
  <c r="R73" i="2"/>
  <c r="R65" i="2"/>
  <c r="S35" i="2"/>
  <c r="R63" i="2"/>
  <c r="S63" i="2"/>
  <c r="S67" i="2"/>
  <c r="R71" i="2"/>
  <c r="S71" i="2"/>
  <c r="R75" i="2"/>
  <c r="S75" i="2"/>
  <c r="R69" i="2"/>
  <c r="S27" i="1"/>
  <c r="S65" i="1"/>
  <c r="R38" i="1"/>
  <c r="S67" i="1"/>
  <c r="S29" i="1"/>
  <c r="R75" i="1"/>
  <c r="S75" i="1"/>
  <c r="S37" i="1"/>
  <c r="S69" i="1"/>
  <c r="R51" i="1"/>
  <c r="S78" i="1"/>
  <c r="R34" i="1"/>
  <c r="R28" i="1"/>
  <c r="S25" i="1"/>
  <c r="S63" i="1"/>
  <c r="R71" i="1"/>
  <c r="S33" i="1"/>
  <c r="S71" i="1"/>
  <c r="S35" i="1"/>
  <c r="S73" i="1"/>
  <c r="R65" i="1"/>
  <c r="R25" i="1"/>
  <c r="R59" i="2"/>
  <c r="R47" i="2"/>
  <c r="R51" i="2"/>
  <c r="R38" i="2"/>
  <c r="R26" i="2"/>
  <c r="R45" i="2"/>
  <c r="R53" i="2"/>
  <c r="R57" i="2"/>
  <c r="S37" i="2"/>
  <c r="R19" i="2"/>
  <c r="S77" i="2" s="1"/>
  <c r="R37" i="2"/>
  <c r="R29" i="2"/>
  <c r="R76" i="2"/>
  <c r="R72" i="2"/>
  <c r="R68" i="2"/>
  <c r="R64" i="2"/>
  <c r="R25" i="2"/>
  <c r="R44" i="2"/>
  <c r="R49" i="2"/>
  <c r="R36" i="2"/>
  <c r="R55" i="2"/>
  <c r="R67" i="2"/>
  <c r="R57" i="1"/>
  <c r="R47" i="1"/>
  <c r="R27" i="1"/>
  <c r="R63" i="1"/>
  <c r="R33" i="1"/>
  <c r="R29" i="1"/>
  <c r="R19" i="1"/>
  <c r="S77" i="1" s="1"/>
  <c r="R49" i="1"/>
  <c r="R53" i="1"/>
  <c r="R59" i="1"/>
  <c r="R45" i="1"/>
  <c r="R55" i="1"/>
  <c r="R67" i="1"/>
  <c r="T28" i="2" l="1"/>
  <c r="S28" i="2"/>
  <c r="T34" i="2"/>
  <c r="T26" i="2"/>
  <c r="T35" i="2"/>
  <c r="R52" i="2"/>
  <c r="S34" i="2"/>
  <c r="S26" i="2"/>
  <c r="T32" i="2"/>
  <c r="T27" i="2"/>
  <c r="R28" i="2"/>
  <c r="T31" i="2"/>
  <c r="S31" i="2"/>
  <c r="R33" i="2"/>
  <c r="S33" i="2"/>
  <c r="R32" i="2"/>
  <c r="S32" i="2"/>
  <c r="R56" i="2"/>
  <c r="R27" i="2"/>
  <c r="R30" i="2"/>
  <c r="R48" i="2"/>
  <c r="R54" i="2"/>
  <c r="R46" i="2"/>
  <c r="R35" i="1"/>
  <c r="R37" i="1"/>
  <c r="S31" i="1"/>
  <c r="R31" i="1"/>
  <c r="R58" i="2"/>
  <c r="R50" i="2"/>
  <c r="R50" i="1"/>
  <c r="R58" i="1"/>
  <c r="R48" i="1"/>
  <c r="R52" i="1"/>
  <c r="R54" i="1"/>
  <c r="R56" i="1"/>
  <c r="R46" i="1"/>
  <c r="R44" i="1"/>
  <c r="Q64" i="2"/>
  <c r="P63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20" i="2" l="1"/>
  <c r="Q19" i="2"/>
  <c r="Q76" i="1"/>
  <c r="Q75" i="1"/>
  <c r="Q73" i="1"/>
  <c r="Q72" i="1"/>
  <c r="Q71" i="1"/>
  <c r="Q70" i="1"/>
  <c r="Q69" i="1"/>
  <c r="Q68" i="1"/>
  <c r="Q67" i="1"/>
  <c r="Q66" i="1"/>
  <c r="Q65" i="1"/>
  <c r="Q64" i="1"/>
  <c r="Q63" i="1"/>
  <c r="Q27" i="1"/>
  <c r="Q28" i="1"/>
  <c r="Q29" i="1"/>
  <c r="Q30" i="1"/>
  <c r="Q31" i="1"/>
  <c r="Q32" i="1"/>
  <c r="Q33" i="1"/>
  <c r="Q34" i="1"/>
  <c r="Q35" i="1"/>
  <c r="Q36" i="1"/>
  <c r="Q37" i="1"/>
  <c r="Q38" i="1"/>
  <c r="Q26" i="1"/>
  <c r="Q25" i="1"/>
  <c r="Q20" i="1"/>
  <c r="Q57" i="1" s="1"/>
  <c r="Q19" i="1"/>
  <c r="T39" i="2" l="1"/>
  <c r="V48" i="2"/>
  <c r="V56" i="2"/>
  <c r="V44" i="2"/>
  <c r="V52" i="2"/>
  <c r="V50" i="2"/>
  <c r="V54" i="2"/>
  <c r="V46" i="2"/>
  <c r="T40" i="2"/>
  <c r="V57" i="2"/>
  <c r="V55" i="2"/>
  <c r="V49" i="2"/>
  <c r="V47" i="2"/>
  <c r="V51" i="2"/>
  <c r="V45" i="2"/>
  <c r="V53" i="2"/>
  <c r="S39" i="1"/>
  <c r="T39" i="1"/>
  <c r="S40" i="1"/>
  <c r="T40" i="1"/>
  <c r="N40" i="2"/>
  <c r="R78" i="2"/>
  <c r="Q47" i="2"/>
  <c r="Q51" i="2"/>
  <c r="Q55" i="2"/>
  <c r="Q45" i="2"/>
  <c r="Q49" i="2"/>
  <c r="Q53" i="2"/>
  <c r="Q57" i="2"/>
  <c r="R77" i="2"/>
  <c r="Q44" i="2"/>
  <c r="Q48" i="2"/>
  <c r="Q52" i="2"/>
  <c r="Q56" i="2"/>
  <c r="Q46" i="2"/>
  <c r="Q54" i="2"/>
  <c r="Q39" i="2"/>
  <c r="Q50" i="2"/>
  <c r="D39" i="1"/>
  <c r="R77" i="1"/>
  <c r="Q44" i="1"/>
  <c r="Q48" i="1"/>
  <c r="Q52" i="1"/>
  <c r="R78" i="1"/>
  <c r="Q45" i="1"/>
  <c r="Q49" i="1"/>
  <c r="Q53" i="1"/>
  <c r="Q46" i="1"/>
  <c r="Q50" i="1"/>
  <c r="Q54" i="1"/>
  <c r="Q47" i="1"/>
  <c r="Q51" i="1"/>
  <c r="Q56" i="1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63" i="2"/>
  <c r="Q59" i="2"/>
  <c r="Q58" i="2"/>
  <c r="Q40" i="2"/>
  <c r="P40" i="2"/>
  <c r="O40" i="2"/>
  <c r="M40" i="2"/>
  <c r="L40" i="2"/>
  <c r="K40" i="2"/>
  <c r="J40" i="2"/>
  <c r="I40" i="2"/>
  <c r="H40" i="2"/>
  <c r="G40" i="2"/>
  <c r="F40" i="2"/>
  <c r="E40" i="2"/>
  <c r="D40" i="2"/>
  <c r="C40" i="2"/>
  <c r="P39" i="2"/>
  <c r="O39" i="2"/>
  <c r="N39" i="2"/>
  <c r="L39" i="2"/>
  <c r="K39" i="2"/>
  <c r="J39" i="2"/>
  <c r="H39" i="2"/>
  <c r="G39" i="2"/>
  <c r="F39" i="2"/>
  <c r="D39" i="2"/>
  <c r="C39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Q36" i="2"/>
  <c r="P36" i="2"/>
  <c r="O36" i="2"/>
  <c r="N36" i="2"/>
  <c r="M36" i="2"/>
  <c r="L36" i="2"/>
  <c r="K36" i="2"/>
  <c r="J36" i="2"/>
  <c r="I36" i="2"/>
  <c r="H36" i="2"/>
  <c r="G36" i="2"/>
  <c r="F36" i="2"/>
  <c r="E36" i="2"/>
  <c r="D36" i="2"/>
  <c r="C36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Q74" i="1"/>
  <c r="Q77" i="1"/>
  <c r="Q78" i="1"/>
  <c r="C26" i="1"/>
  <c r="C27" i="1"/>
  <c r="C28" i="1"/>
  <c r="D29" i="1"/>
  <c r="D30" i="1"/>
  <c r="C31" i="1"/>
  <c r="C32" i="1"/>
  <c r="D33" i="1"/>
  <c r="D34" i="1"/>
  <c r="C35" i="1"/>
  <c r="C36" i="1"/>
  <c r="D37" i="1"/>
  <c r="C38" i="1"/>
  <c r="C40" i="1"/>
  <c r="P25" i="1"/>
  <c r="Q59" i="1"/>
  <c r="Q58" i="1"/>
  <c r="Q55" i="1"/>
  <c r="V25" i="2" l="1"/>
  <c r="E39" i="2"/>
  <c r="I39" i="2"/>
  <c r="M39" i="2"/>
  <c r="S39" i="2"/>
  <c r="R39" i="2"/>
  <c r="S40" i="2"/>
  <c r="R40" i="2"/>
  <c r="R40" i="1"/>
  <c r="V57" i="1"/>
  <c r="V49" i="1"/>
  <c r="V55" i="1"/>
  <c r="V47" i="1"/>
  <c r="V53" i="1"/>
  <c r="V45" i="1"/>
  <c r="V51" i="1"/>
  <c r="R39" i="1"/>
  <c r="V54" i="1"/>
  <c r="V46" i="1"/>
  <c r="V52" i="1"/>
  <c r="V44" i="1"/>
  <c r="V50" i="1"/>
  <c r="V56" i="1"/>
  <c r="V48" i="1"/>
  <c r="P40" i="1"/>
  <c r="N40" i="1"/>
  <c r="L40" i="1"/>
  <c r="J40" i="1"/>
  <c r="H40" i="1"/>
  <c r="F40" i="1"/>
  <c r="D40" i="1"/>
  <c r="V40" i="1" s="1"/>
  <c r="Q39" i="1"/>
  <c r="O39" i="1"/>
  <c r="M39" i="1"/>
  <c r="K39" i="1"/>
  <c r="I39" i="1"/>
  <c r="G39" i="1"/>
  <c r="E39" i="1"/>
  <c r="C39" i="1"/>
  <c r="P38" i="1"/>
  <c r="N38" i="1"/>
  <c r="L38" i="1"/>
  <c r="J38" i="1"/>
  <c r="H38" i="1"/>
  <c r="F38" i="1"/>
  <c r="D38" i="1"/>
  <c r="V38" i="1" s="1"/>
  <c r="O37" i="1"/>
  <c r="M37" i="1"/>
  <c r="K37" i="1"/>
  <c r="I37" i="1"/>
  <c r="G37" i="1"/>
  <c r="E37" i="1"/>
  <c r="C37" i="1"/>
  <c r="P36" i="1"/>
  <c r="N36" i="1"/>
  <c r="L36" i="1"/>
  <c r="J36" i="1"/>
  <c r="H36" i="1"/>
  <c r="F36" i="1"/>
  <c r="D36" i="1"/>
  <c r="V36" i="1" s="1"/>
  <c r="M34" i="1"/>
  <c r="I34" i="1"/>
  <c r="E34" i="1"/>
  <c r="M33" i="1"/>
  <c r="I33" i="1"/>
  <c r="E33" i="1"/>
  <c r="M30" i="1"/>
  <c r="I30" i="1"/>
  <c r="E30" i="1"/>
  <c r="M29" i="1"/>
  <c r="I29" i="1"/>
  <c r="E29" i="1"/>
  <c r="Q40" i="1"/>
  <c r="O40" i="1"/>
  <c r="M40" i="1"/>
  <c r="K40" i="1"/>
  <c r="I40" i="1"/>
  <c r="G40" i="1"/>
  <c r="E40" i="1"/>
  <c r="P39" i="1"/>
  <c r="N39" i="1"/>
  <c r="L39" i="1"/>
  <c r="J39" i="1"/>
  <c r="H39" i="1"/>
  <c r="F39" i="1"/>
  <c r="O38" i="1"/>
  <c r="M38" i="1"/>
  <c r="K38" i="1"/>
  <c r="I38" i="1"/>
  <c r="G38" i="1"/>
  <c r="E38" i="1"/>
  <c r="P37" i="1"/>
  <c r="N37" i="1"/>
  <c r="L37" i="1"/>
  <c r="J37" i="1"/>
  <c r="H37" i="1"/>
  <c r="F37" i="1"/>
  <c r="O36" i="1"/>
  <c r="M36" i="1"/>
  <c r="K36" i="1"/>
  <c r="I36" i="1"/>
  <c r="G36" i="1"/>
  <c r="E36" i="1"/>
  <c r="O34" i="1"/>
  <c r="K34" i="1"/>
  <c r="G34" i="1"/>
  <c r="C34" i="1"/>
  <c r="O33" i="1"/>
  <c r="K33" i="1"/>
  <c r="G33" i="1"/>
  <c r="C33" i="1"/>
  <c r="O30" i="1"/>
  <c r="K30" i="1"/>
  <c r="G30" i="1"/>
  <c r="C30" i="1"/>
  <c r="O29" i="1"/>
  <c r="K29" i="1"/>
  <c r="G29" i="1"/>
  <c r="C29" i="1"/>
  <c r="N35" i="1"/>
  <c r="H35" i="1"/>
  <c r="D35" i="1"/>
  <c r="V35" i="1" s="1"/>
  <c r="P35" i="1"/>
  <c r="L35" i="1"/>
  <c r="J35" i="1"/>
  <c r="F35" i="1"/>
  <c r="O35" i="1"/>
  <c r="M35" i="1"/>
  <c r="K35" i="1"/>
  <c r="I35" i="1"/>
  <c r="G35" i="1"/>
  <c r="E35" i="1"/>
  <c r="P34" i="1"/>
  <c r="N34" i="1"/>
  <c r="L34" i="1"/>
  <c r="J34" i="1"/>
  <c r="H34" i="1"/>
  <c r="F34" i="1"/>
  <c r="P33" i="1"/>
  <c r="N33" i="1"/>
  <c r="L33" i="1"/>
  <c r="J33" i="1"/>
  <c r="H33" i="1"/>
  <c r="F33" i="1"/>
  <c r="P32" i="1"/>
  <c r="N32" i="1"/>
  <c r="L32" i="1"/>
  <c r="J32" i="1"/>
  <c r="H32" i="1"/>
  <c r="F32" i="1"/>
  <c r="D32" i="1"/>
  <c r="V32" i="1" s="1"/>
  <c r="O32" i="1"/>
  <c r="M32" i="1"/>
  <c r="K32" i="1"/>
  <c r="I32" i="1"/>
  <c r="G32" i="1"/>
  <c r="E32" i="1"/>
  <c r="P31" i="1"/>
  <c r="N31" i="1"/>
  <c r="L31" i="1"/>
  <c r="J31" i="1"/>
  <c r="H31" i="1"/>
  <c r="F31" i="1"/>
  <c r="D31" i="1"/>
  <c r="V31" i="1" s="1"/>
  <c r="O31" i="1"/>
  <c r="M31" i="1"/>
  <c r="K31" i="1"/>
  <c r="I31" i="1"/>
  <c r="G31" i="1"/>
  <c r="E31" i="1"/>
  <c r="P30" i="1"/>
  <c r="N30" i="1"/>
  <c r="L30" i="1"/>
  <c r="J30" i="1"/>
  <c r="H30" i="1"/>
  <c r="F30" i="1"/>
  <c r="P29" i="1"/>
  <c r="N29" i="1"/>
  <c r="L29" i="1"/>
  <c r="J29" i="1"/>
  <c r="H29" i="1"/>
  <c r="F29" i="1"/>
  <c r="F28" i="1"/>
  <c r="P28" i="1"/>
  <c r="N28" i="1"/>
  <c r="L28" i="1"/>
  <c r="J28" i="1"/>
  <c r="H28" i="1"/>
  <c r="D28" i="1"/>
  <c r="V28" i="1" s="1"/>
  <c r="O28" i="1"/>
  <c r="M28" i="1"/>
  <c r="K28" i="1"/>
  <c r="I28" i="1"/>
  <c r="G28" i="1"/>
  <c r="E28" i="1"/>
  <c r="P27" i="1"/>
  <c r="N27" i="1"/>
  <c r="L27" i="1"/>
  <c r="J27" i="1"/>
  <c r="H27" i="1"/>
  <c r="F27" i="1"/>
  <c r="D27" i="1"/>
  <c r="V27" i="1" s="1"/>
  <c r="O27" i="1"/>
  <c r="M27" i="1"/>
  <c r="K27" i="1"/>
  <c r="I27" i="1"/>
  <c r="G27" i="1"/>
  <c r="E27" i="1"/>
  <c r="P26" i="1"/>
  <c r="N26" i="1"/>
  <c r="L26" i="1"/>
  <c r="J26" i="1"/>
  <c r="H26" i="1"/>
  <c r="F26" i="1"/>
  <c r="D26" i="1"/>
  <c r="V26" i="1" s="1"/>
  <c r="O26" i="1"/>
  <c r="M26" i="1"/>
  <c r="K26" i="1"/>
  <c r="I26" i="1"/>
  <c r="G26" i="1"/>
  <c r="E26" i="1"/>
  <c r="E25" i="1"/>
  <c r="C25" i="1"/>
  <c r="V25" i="1" s="1"/>
  <c r="G25" i="1"/>
  <c r="I25" i="1"/>
  <c r="K25" i="1"/>
  <c r="M25" i="1"/>
  <c r="O25" i="1"/>
  <c r="D25" i="1"/>
  <c r="F25" i="1"/>
  <c r="H25" i="1"/>
  <c r="J25" i="1"/>
  <c r="L25" i="1"/>
  <c r="N25" i="1"/>
  <c r="V37" i="1" l="1"/>
  <c r="V29" i="1"/>
  <c r="V30" i="1"/>
  <c r="V33" i="1"/>
  <c r="V34" i="1"/>
  <c r="V39" i="1"/>
  <c r="W31" i="1"/>
  <c r="W26" i="1"/>
  <c r="W32" i="1"/>
  <c r="W35" i="1"/>
  <c r="W36" i="1"/>
  <c r="W38" i="1"/>
  <c r="W40" i="1"/>
  <c r="W28" i="1"/>
  <c r="W29" i="1"/>
  <c r="W33" i="1"/>
  <c r="W39" i="1"/>
  <c r="W25" i="1"/>
  <c r="W30" i="1"/>
  <c r="W34" i="1"/>
  <c r="W37" i="1"/>
  <c r="W27" i="1"/>
</calcChain>
</file>

<file path=xl/sharedStrings.xml><?xml version="1.0" encoding="utf-8"?>
<sst xmlns="http://schemas.openxmlformats.org/spreadsheetml/2006/main" count="574" uniqueCount="126">
  <si>
    <r>
      <t>a)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Valori assoluti</t>
    </r>
  </si>
  <si>
    <t>Giorno</t>
  </si>
  <si>
    <t>Lunedì</t>
  </si>
  <si>
    <t>n° incidenti</t>
  </si>
  <si>
    <t>n° inc.mortali</t>
  </si>
  <si>
    <t>Martedì</t>
  </si>
  <si>
    <t>Mercoledì</t>
  </si>
  <si>
    <t>Giovedì</t>
  </si>
  <si>
    <t>Venerdì</t>
  </si>
  <si>
    <t>Sabato</t>
  </si>
  <si>
    <t>Domenica</t>
  </si>
  <si>
    <t>Totale</t>
  </si>
  <si>
    <r>
      <t>b)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anno</t>
    </r>
  </si>
  <si>
    <r>
      <t>c)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Composizione percentuale per giorno</t>
    </r>
  </si>
  <si>
    <r>
      <t>d)</t>
    </r>
    <r>
      <rPr>
        <i/>
        <sz val="7"/>
        <color theme="1"/>
        <rFont val="Times New Roman"/>
        <family val="1"/>
      </rPr>
      <t xml:space="preserve">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</si>
  <si>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</si>
  <si>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</si>
  <si>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</si>
  <si>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</si>
  <si>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</si>
  <si>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</si>
  <si>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</si>
  <si>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</si>
  <si>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</si>
  <si>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</si>
  <si>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</si>
  <si>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</si>
  <si>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</si>
  <si>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</si>
  <si>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r>
      <t>a)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Valori assoluti</t>
    </r>
  </si>
  <si>
    <t>morti</t>
  </si>
  <si>
    <t>feriti</t>
  </si>
  <si>
    <t xml:space="preserve">Giorno </t>
  </si>
  <si>
    <t>Giorno settimana</t>
  </si>
  <si>
    <r>
      <t>d)</t>
    </r>
    <r>
      <rPr>
        <i/>
        <sz val="7"/>
        <color theme="1"/>
        <rFont val="Times New Roman"/>
        <family val="1"/>
      </rPr>
      <t xml:space="preserve">   </t>
    </r>
    <r>
      <rPr>
        <i/>
        <sz val="12"/>
        <color theme="1"/>
        <rFont val="Times New Roman"/>
        <family val="1"/>
      </rPr>
      <t>Variazioni annuali e di periodo - Valori percentuali</t>
    </r>
  </si>
  <si>
    <t>2015/2014</t>
  </si>
  <si>
    <t>2015/14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</si>
  <si>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</si>
  <si>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</si>
  <si>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</si>
  <si>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</si>
  <si>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</si>
  <si>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</si>
  <si>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- Giorno della settimana</t>
  </si>
  <si>
    <t>Incidentoi mortali Giorno della settimana</t>
  </si>
  <si>
    <t>Morti Giorno della settimana</t>
  </si>
  <si>
    <t>feriti Giorno della settimana</t>
  </si>
  <si>
    <t>Tavola 1.4 - Incidenti stradali, morti e feriti per mese, giorno della settimana, tipo e ora del giorno - Anni 2016</t>
  </si>
  <si>
    <t>MESI                                                                                              GIORNI DELLA SETTIMANA                                      TIPO DI GIORNO                                  ORE DEL GIORNO</t>
  </si>
  <si>
    <t>2016</t>
  </si>
  <si>
    <t>2015</t>
  </si>
  <si>
    <t>Incidenti</t>
  </si>
  <si>
    <t>Morti</t>
  </si>
  <si>
    <t>Feriti</t>
  </si>
  <si>
    <t>MESE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</si>
  <si>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</si>
  <si>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</si>
  <si>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</si>
  <si>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</si>
  <si>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</si>
  <si>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</si>
  <si>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</si>
  <si>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</si>
  <si>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</si>
  <si>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</si>
  <si>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</si>
  <si>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</si>
  <si>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</si>
  <si>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GIORNO DELLA SETTIMANA</t>
  </si>
  <si>
    <t>TIPO DI GIORNO (a)</t>
  </si>
  <si>
    <t>Festivi</t>
  </si>
  <si>
    <t>Feriali</t>
  </si>
  <si>
    <t>ORA DEL GIORNO</t>
  </si>
  <si>
    <t>1a  ora</t>
  </si>
  <si>
    <t>2a     "</t>
  </si>
  <si>
    <t>3a     "</t>
  </si>
  <si>
    <t>4a     "</t>
  </si>
  <si>
    <t>5a     "</t>
  </si>
  <si>
    <t>6a     "</t>
  </si>
  <si>
    <t>7a     "</t>
  </si>
  <si>
    <t>8a     "</t>
  </si>
  <si>
    <t>9a     "</t>
  </si>
  <si>
    <t>10a   "</t>
  </si>
  <si>
    <t>11a   "</t>
  </si>
  <si>
    <t>12a   "</t>
  </si>
  <si>
    <t>13a   "</t>
  </si>
  <si>
    <t>14a   "</t>
  </si>
  <si>
    <t>15a   "</t>
  </si>
  <si>
    <t>16a   "</t>
  </si>
  <si>
    <t>17a   "</t>
  </si>
  <si>
    <t>18a   "</t>
  </si>
  <si>
    <t>19a   "</t>
  </si>
  <si>
    <t>20a   "</t>
  </si>
  <si>
    <t>21a   "</t>
  </si>
  <si>
    <t>22a   "</t>
  </si>
  <si>
    <t>23a   "</t>
  </si>
  <si>
    <t>24a   "</t>
  </si>
  <si>
    <t>ora imprecisata</t>
  </si>
  <si>
    <t>(a) Nel totale dei "festivi" sono compresi Ferragosto, Anniversario dellla Liberazione, Capodanno, Epifania, Festa del Lavoro, Immacolata Concezione, Festa della Repubblica, Lunedì dell'Angelo  - Pasquetta, Natale, Pasqua, Santo Stefano, Tutti i Santi e tutte le domeniche dell'anno.</t>
  </si>
  <si>
    <t>2016/15</t>
  </si>
  <si>
    <t>Note: in rosso e verde sono indicati massimi e minimi, per giorno e intero periodo. In blu sono indicati i totali generali.</t>
  </si>
  <si>
    <t>Giorno esatto della settimana</t>
  </si>
  <si>
    <t>2017/16</t>
  </si>
  <si>
    <t>Giorno della settimana giusto</t>
  </si>
  <si>
    <t>2017 incidenti</t>
  </si>
  <si>
    <t>2017 incidenti mortali</t>
  </si>
  <si>
    <t>mortali</t>
  </si>
  <si>
    <t>2018/17</t>
  </si>
  <si>
    <t>1,00</t>
  </si>
  <si>
    <t>2,00</t>
  </si>
  <si>
    <t>3,00</t>
  </si>
  <si>
    <t>4,00</t>
  </si>
  <si>
    <t>5,00</t>
  </si>
  <si>
    <t>6,00</t>
  </si>
  <si>
    <t>7,00</t>
  </si>
  <si>
    <t>Inc. mortali</t>
  </si>
  <si>
    <t>2019/18</t>
  </si>
  <si>
    <t>Tab. RF.IS.1.3.1 - Incidenti ed incidenti mortali su strada per giorno della settimana - Anni 2001-2019</t>
  </si>
  <si>
    <t>Totale sino al 2019</t>
  </si>
  <si>
    <t>Var. 2019/01</t>
  </si>
  <si>
    <t>Var. 2019/10</t>
  </si>
  <si>
    <t>i</t>
  </si>
  <si>
    <t>m</t>
  </si>
  <si>
    <t>f</t>
  </si>
  <si>
    <t>Mortali</t>
  </si>
  <si>
    <t>RF.IS.1.3.2 - Morti e feriti in incidenti stradali per giorno della settimana - Anni 2001-2019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</si>
</sst>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€_-;\-* #,##0\ _€_-;_-* &quot;-&quot;\ _€_-;_-@_-"/>
    <numFmt numFmtId="164" formatCode="_-* #,##0_-;\-* #,##0_-;_-* &quot;-&quot;_-;_-@_-"/>
    <numFmt numFmtId="165" formatCode="_-* #,##0.00_-;\-* #,##0.00_-;_-* &quot;-&quot;??_-;_-@_-"/>
    <numFmt numFmtId="166" formatCode="####.0"/>
    <numFmt numFmtId="167" formatCode="_-* #,##0_-;\-* #,##0_-;_-* &quot;-&quot;??_-;_-@_-"/>
    <numFmt numFmtId="168" formatCode="###0"/>
  </numFmts>
  <fonts count="44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FF0000"/>
      <name val="Times New Roman"/>
      <family val="1"/>
    </font>
    <font>
      <sz val="9"/>
      <color rgb="FF000000"/>
      <name val="Times New Roman"/>
      <family val="1"/>
    </font>
    <font>
      <sz val="9"/>
      <color rgb="FF00B050"/>
      <name val="Times New Roman"/>
      <family val="1"/>
    </font>
    <font>
      <b/>
      <sz val="9"/>
      <color rgb="FF000000"/>
      <name val="Times New Roman"/>
      <family val="1"/>
    </font>
    <font>
      <b/>
      <sz val="9"/>
      <color rgb="FFFF0000"/>
      <name val="Times New Roman"/>
      <family val="1"/>
    </font>
    <font>
      <b/>
      <sz val="9"/>
      <color rgb="FF00B050"/>
      <name val="Times New Roman"/>
      <family val="1"/>
    </font>
    <font>
      <b/>
      <sz val="9"/>
      <color rgb="FF0070C0"/>
      <name val="Times New Roman"/>
      <family val="1"/>
    </font>
    <font>
      <sz val="4"/>
      <color theme="1"/>
      <name val="Times New Roman"/>
      <family val="1"/>
    </font>
    <font>
      <b/>
      <sz val="4"/>
      <color theme="1"/>
      <name val="Times New Roman"/>
      <family val="1"/>
    </font>
    <font>
      <b/>
      <sz val="8"/>
      <color theme="1"/>
      <name val="Times New Roman"/>
      <family val="1"/>
    </font>
    <font>
      <i/>
      <sz val="9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sz val="7"/>
      <color rgb="FFFF0000"/>
      <name val="Arial"/>
      <family val="2"/>
    </font>
    <font>
      <sz val="10"/>
      <color rgb="FFFF0000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sz val="11"/>
      <name val="Calibri"/>
      <family val="2"/>
      <scheme val="minor"/>
    </font>
    <font>
      <i/>
      <sz val="12"/>
      <name val="Times New Roman"/>
      <family val="1"/>
    </font>
    <font>
      <b/>
      <sz val="8"/>
      <color indexed="8"/>
      <name val="Arial Bold"/>
    </font>
    <font>
      <sz val="8"/>
      <color indexed="8"/>
      <name val="Arial"/>
      <family val="2"/>
    </font>
    <font>
      <sz val="10"/>
      <name val="Arial"/>
    </font>
    <font>
      <b/>
      <sz val="7"/>
      <name val="Arial"/>
    </font>
    <font>
      <sz val="8"/>
      <color indexed="8"/>
      <name val="Arial"/>
    </font>
    <font>
      <sz val="9"/>
      <color rgb="FF0070C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165" fontId="20" fillId="0" borderId="0" applyFont="0" applyFill="0" applyBorder="0" applyAlignment="0" applyProtection="0"/>
    <xf numFmtId="0" fontId="22" fillId="0" borderId="0"/>
    <xf numFmtId="0" fontId="22" fillId="0" borderId="0"/>
    <xf numFmtId="0" fontId="29" fillId="0" borderId="0"/>
    <xf numFmtId="164" fontId="29" fillId="0" borderId="0" applyFont="0" applyFill="0" applyBorder="0" applyAlignment="0" applyProtection="0"/>
    <xf numFmtId="0" fontId="34" fillId="0" borderId="0"/>
    <xf numFmtId="0" fontId="22" fillId="0" borderId="0"/>
    <xf numFmtId="0" fontId="22" fillId="0" borderId="0"/>
    <xf numFmtId="41" fontId="20" fillId="0" borderId="0" applyFont="0" applyFill="0" applyBorder="0" applyAlignment="0" applyProtection="0"/>
    <xf numFmtId="0" fontId="22" fillId="0" borderId="0"/>
    <xf numFmtId="0" fontId="40" fillId="0" borderId="0"/>
  </cellStyleXfs>
  <cellXfs count="269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9" fillId="0" borderId="4" xfId="0" applyNumberFormat="1" applyFont="1" applyBorder="1" applyAlignment="1">
      <alignment horizontal="right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13" fillId="0" borderId="4" xfId="0" applyNumberFormat="1" applyFont="1" applyBorder="1" applyAlignment="1">
      <alignment horizontal="right" vertical="center" wrapText="1"/>
    </xf>
    <xf numFmtId="3" fontId="14" fillId="0" borderId="4" xfId="0" applyNumberFormat="1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6" fillId="0" borderId="4" xfId="0" applyFont="1" applyBorder="1" applyAlignment="1">
      <alignment horizontal="right" vertical="center" wrapText="1"/>
    </xf>
    <xf numFmtId="0" fontId="16" fillId="0" borderId="0" xfId="0" applyFont="1" applyAlignment="1">
      <alignment horizontal="justify" vertical="center"/>
    </xf>
    <xf numFmtId="0" fontId="5" fillId="0" borderId="2" xfId="0" applyFont="1" applyBorder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/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9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14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11" fillId="0" borderId="4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22" fillId="0" borderId="0" xfId="2"/>
    <xf numFmtId="0" fontId="24" fillId="0" borderId="10" xfId="2" applyFont="1" applyBorder="1" applyAlignment="1">
      <alignment horizontal="center" wrapText="1"/>
    </xf>
    <xf numFmtId="0" fontId="24" fillId="0" borderId="14" xfId="2" applyFont="1" applyBorder="1" applyAlignment="1">
      <alignment horizontal="left" vertical="top" wrapText="1"/>
    </xf>
    <xf numFmtId="0" fontId="24" fillId="0" borderId="19" xfId="2" applyFont="1" applyBorder="1" applyAlignment="1">
      <alignment horizontal="left" vertical="top" wrapText="1"/>
    </xf>
    <xf numFmtId="0" fontId="24" fillId="0" borderId="24" xfId="2" applyFont="1" applyBorder="1" applyAlignment="1">
      <alignment horizontal="left" vertical="top" wrapText="1"/>
    </xf>
    <xf numFmtId="0" fontId="21" fillId="0" borderId="0" xfId="0" applyFont="1"/>
    <xf numFmtId="167" fontId="24" fillId="0" borderId="15" xfId="1" applyNumberFormat="1" applyFont="1" applyBorder="1" applyAlignment="1">
      <alignment horizontal="right" vertical="top"/>
    </xf>
    <xf numFmtId="167" fontId="24" fillId="0" borderId="20" xfId="1" applyNumberFormat="1" applyFont="1" applyBorder="1" applyAlignment="1">
      <alignment horizontal="right" vertical="top"/>
    </xf>
    <xf numFmtId="167" fontId="24" fillId="0" borderId="25" xfId="1" applyNumberFormat="1" applyFont="1" applyBorder="1" applyAlignment="1">
      <alignment horizontal="right" vertical="top"/>
    </xf>
    <xf numFmtId="0" fontId="25" fillId="0" borderId="11" xfId="2" applyFont="1" applyBorder="1" applyAlignment="1">
      <alignment horizontal="center" wrapText="1"/>
    </xf>
    <xf numFmtId="0" fontId="25" fillId="0" borderId="12" xfId="2" applyFont="1" applyBorder="1" applyAlignment="1">
      <alignment horizontal="center" wrapText="1"/>
    </xf>
    <xf numFmtId="166" fontId="25" fillId="0" borderId="16" xfId="2" applyNumberFormat="1" applyFont="1" applyBorder="1" applyAlignment="1">
      <alignment horizontal="right" vertical="top"/>
    </xf>
    <xf numFmtId="166" fontId="25" fillId="0" borderId="17" xfId="2" applyNumberFormat="1" applyFont="1" applyBorder="1" applyAlignment="1">
      <alignment horizontal="right" vertical="top"/>
    </xf>
    <xf numFmtId="166" fontId="25" fillId="0" borderId="21" xfId="2" applyNumberFormat="1" applyFont="1" applyBorder="1" applyAlignment="1">
      <alignment horizontal="right" vertical="top"/>
    </xf>
    <xf numFmtId="166" fontId="25" fillId="0" borderId="22" xfId="2" applyNumberFormat="1" applyFont="1" applyBorder="1" applyAlignment="1">
      <alignment horizontal="right" vertical="top"/>
    </xf>
    <xf numFmtId="166" fontId="25" fillId="0" borderId="26" xfId="2" applyNumberFormat="1" applyFont="1" applyBorder="1" applyAlignment="1">
      <alignment horizontal="right" vertical="top"/>
    </xf>
    <xf numFmtId="0" fontId="26" fillId="0" borderId="27" xfId="2" applyFont="1" applyBorder="1" applyAlignment="1">
      <alignment horizontal="center" vertical="center"/>
    </xf>
    <xf numFmtId="0" fontId="22" fillId="0" borderId="0" xfId="3"/>
    <xf numFmtId="0" fontId="24" fillId="0" borderId="10" xfId="3" applyFont="1" applyBorder="1" applyAlignment="1">
      <alignment horizontal="center" wrapText="1"/>
    </xf>
    <xf numFmtId="0" fontId="24" fillId="0" borderId="11" xfId="3" applyFont="1" applyBorder="1" applyAlignment="1">
      <alignment horizontal="center" wrapText="1"/>
    </xf>
    <xf numFmtId="0" fontId="24" fillId="0" borderId="12" xfId="3" applyFont="1" applyBorder="1" applyAlignment="1">
      <alignment horizontal="center" wrapText="1"/>
    </xf>
    <xf numFmtId="0" fontId="24" fillId="0" borderId="14" xfId="3" applyFont="1" applyBorder="1" applyAlignment="1">
      <alignment horizontal="left" vertical="top" wrapText="1"/>
    </xf>
    <xf numFmtId="0" fontId="24" fillId="0" borderId="19" xfId="3" applyFont="1" applyBorder="1" applyAlignment="1">
      <alignment horizontal="left" vertical="top" wrapText="1"/>
    </xf>
    <xf numFmtId="0" fontId="24" fillId="0" borderId="24" xfId="3" applyFont="1" applyBorder="1" applyAlignment="1">
      <alignment horizontal="left" vertical="top" wrapText="1"/>
    </xf>
    <xf numFmtId="166" fontId="25" fillId="0" borderId="16" xfId="3" applyNumberFormat="1" applyFont="1" applyBorder="1" applyAlignment="1">
      <alignment horizontal="right" vertical="top"/>
    </xf>
    <xf numFmtId="166" fontId="25" fillId="0" borderId="17" xfId="3" applyNumberFormat="1" applyFont="1" applyBorder="1" applyAlignment="1">
      <alignment horizontal="right" vertical="top"/>
    </xf>
    <xf numFmtId="166" fontId="25" fillId="0" borderId="21" xfId="3" applyNumberFormat="1" applyFont="1" applyBorder="1" applyAlignment="1">
      <alignment horizontal="right" vertical="top"/>
    </xf>
    <xf numFmtId="166" fontId="25" fillId="0" borderId="22" xfId="3" applyNumberFormat="1" applyFont="1" applyBorder="1" applyAlignment="1">
      <alignment horizontal="right" vertical="top"/>
    </xf>
    <xf numFmtId="166" fontId="25" fillId="0" borderId="26" xfId="3" applyNumberFormat="1" applyFont="1" applyBorder="1" applyAlignment="1">
      <alignment horizontal="right" vertical="top"/>
    </xf>
    <xf numFmtId="0" fontId="26" fillId="0" borderId="27" xfId="3" applyFont="1" applyBorder="1" applyAlignment="1">
      <alignment horizontal="center" vertical="center"/>
    </xf>
    <xf numFmtId="0" fontId="25" fillId="0" borderId="11" xfId="3" applyFont="1" applyBorder="1" applyAlignment="1">
      <alignment horizontal="center" wrapText="1"/>
    </xf>
    <xf numFmtId="0" fontId="25" fillId="0" borderId="12" xfId="3" applyFont="1" applyBorder="1" applyAlignment="1">
      <alignment horizontal="center" wrapText="1"/>
    </xf>
    <xf numFmtId="0" fontId="27" fillId="0" borderId="4" xfId="0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3" fontId="0" fillId="0" borderId="0" xfId="0" applyNumberFormat="1"/>
    <xf numFmtId="2" fontId="11" fillId="2" borderId="4" xfId="0" applyNumberFormat="1" applyFont="1" applyFill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0" fontId="29" fillId="0" borderId="0" xfId="4"/>
    <xf numFmtId="0" fontId="31" fillId="0" borderId="0" xfId="4" applyFont="1"/>
    <xf numFmtId="49" fontId="30" fillId="0" borderId="0" xfId="4" applyNumberFormat="1" applyFont="1" applyAlignment="1">
      <alignment horizontal="centerContinuous"/>
    </xf>
    <xf numFmtId="0" fontId="30" fillId="0" borderId="0" xfId="4" applyFont="1" applyAlignment="1">
      <alignment horizontal="centerContinuous"/>
    </xf>
    <xf numFmtId="49" fontId="30" fillId="0" borderId="0" xfId="4" applyNumberFormat="1" applyFont="1" applyAlignment="1">
      <alignment horizontal="justify" vertical="top"/>
    </xf>
    <xf numFmtId="49" fontId="32" fillId="0" borderId="0" xfId="4" applyNumberFormat="1" applyFont="1"/>
    <xf numFmtId="0" fontId="30" fillId="0" borderId="28" xfId="4" applyFont="1" applyBorder="1"/>
    <xf numFmtId="164" fontId="30" fillId="0" borderId="0" xfId="5" applyFont="1"/>
    <xf numFmtId="164" fontId="32" fillId="0" borderId="0" xfId="5" applyFont="1"/>
    <xf numFmtId="49" fontId="30" fillId="0" borderId="28" xfId="4" applyNumberFormat="1" applyFont="1" applyBorder="1" applyAlignment="1">
      <alignment horizontal="right" vertical="center" wrapText="1"/>
    </xf>
    <xf numFmtId="0" fontId="33" fillId="0" borderId="0" xfId="4" applyFont="1"/>
    <xf numFmtId="164" fontId="30" fillId="0" borderId="0" xfId="5" applyFont="1" applyAlignment="1">
      <alignment horizontal="centerContinuous"/>
    </xf>
    <xf numFmtId="164" fontId="30" fillId="0" borderId="0" xfId="5" applyFont="1" applyAlignment="1"/>
    <xf numFmtId="49" fontId="30" fillId="0" borderId="0" xfId="4" applyNumberFormat="1" applyFont="1" applyAlignment="1">
      <alignment horizontal="justify" vertical="top" wrapText="1"/>
    </xf>
    <xf numFmtId="49" fontId="30" fillId="0" borderId="28" xfId="4" applyNumberFormat="1" applyFont="1" applyBorder="1" applyAlignment="1">
      <alignment horizontal="centerContinuous" vertical="center" wrapText="1"/>
    </xf>
    <xf numFmtId="0" fontId="30" fillId="0" borderId="28" xfId="4" applyFont="1" applyBorder="1" applyAlignment="1">
      <alignment horizontal="centerContinuous" vertical="center" wrapText="1"/>
    </xf>
    <xf numFmtId="4" fontId="14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2" fontId="28" fillId="0" borderId="4" xfId="0" applyNumberFormat="1" applyFont="1" applyBorder="1" applyAlignment="1">
      <alignment horizontal="right" vertical="center" wrapText="1"/>
    </xf>
    <xf numFmtId="164" fontId="27" fillId="0" borderId="4" xfId="0" applyNumberFormat="1" applyFont="1" applyBorder="1" applyAlignment="1">
      <alignment horizontal="right" vertical="center" wrapText="1"/>
    </xf>
    <xf numFmtId="2" fontId="8" fillId="0" borderId="4" xfId="0" applyNumberFormat="1" applyFont="1" applyBorder="1" applyAlignment="1">
      <alignment horizontal="right" vertical="center" wrapText="1"/>
    </xf>
    <xf numFmtId="2" fontId="12" fillId="0" borderId="4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34" fillId="0" borderId="0" xfId="6"/>
    <xf numFmtId="0" fontId="35" fillId="0" borderId="10" xfId="6" applyFont="1" applyBorder="1" applyAlignment="1">
      <alignment horizontal="center" wrapText="1"/>
    </xf>
    <xf numFmtId="0" fontId="35" fillId="0" borderId="11" xfId="6" applyFont="1" applyBorder="1" applyAlignment="1">
      <alignment horizontal="center" wrapText="1"/>
    </xf>
    <xf numFmtId="0" fontId="35" fillId="0" borderId="12" xfId="6" applyFont="1" applyBorder="1" applyAlignment="1">
      <alignment horizontal="center" wrapText="1"/>
    </xf>
    <xf numFmtId="0" fontId="35" fillId="0" borderId="14" xfId="6" applyFont="1" applyBorder="1" applyAlignment="1">
      <alignment horizontal="left" vertical="top" wrapText="1"/>
    </xf>
    <xf numFmtId="168" fontId="35" fillId="0" borderId="15" xfId="6" applyNumberFormat="1" applyFont="1" applyBorder="1" applyAlignment="1">
      <alignment horizontal="right" vertical="top"/>
    </xf>
    <xf numFmtId="166" fontId="35" fillId="0" borderId="16" xfId="6" applyNumberFormat="1" applyFont="1" applyBorder="1" applyAlignment="1">
      <alignment horizontal="right" vertical="top"/>
    </xf>
    <xf numFmtId="166" fontId="35" fillId="0" borderId="17" xfId="6" applyNumberFormat="1" applyFont="1" applyBorder="1" applyAlignment="1">
      <alignment horizontal="right" vertical="top"/>
    </xf>
    <xf numFmtId="0" fontId="35" fillId="0" borderId="19" xfId="6" applyFont="1" applyBorder="1" applyAlignment="1">
      <alignment horizontal="left" vertical="top" wrapText="1"/>
    </xf>
    <xf numFmtId="168" fontId="35" fillId="0" borderId="20" xfId="6" applyNumberFormat="1" applyFont="1" applyBorder="1" applyAlignment="1">
      <alignment horizontal="right" vertical="top"/>
    </xf>
    <xf numFmtId="166" fontId="35" fillId="0" borderId="21" xfId="6" applyNumberFormat="1" applyFont="1" applyBorder="1" applyAlignment="1">
      <alignment horizontal="right" vertical="top"/>
    </xf>
    <xf numFmtId="166" fontId="35" fillId="0" borderId="22" xfId="6" applyNumberFormat="1" applyFont="1" applyBorder="1" applyAlignment="1">
      <alignment horizontal="right" vertical="top"/>
    </xf>
    <xf numFmtId="0" fontId="35" fillId="0" borderId="24" xfId="6" applyFont="1" applyBorder="1" applyAlignment="1">
      <alignment horizontal="left" vertical="top" wrapText="1"/>
    </xf>
    <xf numFmtId="168" fontId="35" fillId="0" borderId="25" xfId="6" applyNumberFormat="1" applyFont="1" applyBorder="1" applyAlignment="1">
      <alignment horizontal="right" vertical="top"/>
    </xf>
    <xf numFmtId="166" fontId="35" fillId="0" borderId="26" xfId="6" applyNumberFormat="1" applyFont="1" applyBorder="1" applyAlignment="1">
      <alignment horizontal="right" vertical="top"/>
    </xf>
    <xf numFmtId="0" fontId="34" fillId="0" borderId="27" xfId="6" applyBorder="1" applyAlignment="1">
      <alignment horizontal="center" vertical="center"/>
    </xf>
    <xf numFmtId="2" fontId="10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167" fontId="36" fillId="0" borderId="0" xfId="1" applyNumberFormat="1" applyFont="1"/>
    <xf numFmtId="167" fontId="28" fillId="0" borderId="2" xfId="1" applyNumberFormat="1" applyFont="1" applyBorder="1" applyAlignment="1">
      <alignment horizontal="center" vertical="center" wrapText="1"/>
    </xf>
    <xf numFmtId="167" fontId="27" fillId="0" borderId="4" xfId="1" applyNumberFormat="1" applyFont="1" applyBorder="1" applyAlignment="1">
      <alignment horizontal="right" vertical="center" wrapText="1"/>
    </xf>
    <xf numFmtId="167" fontId="37" fillId="0" borderId="6" xfId="1" applyNumberFormat="1" applyFont="1" applyBorder="1" applyAlignment="1">
      <alignment vertical="center"/>
    </xf>
    <xf numFmtId="167" fontId="37" fillId="0" borderId="0" xfId="1" applyNumberFormat="1" applyFont="1" applyBorder="1" applyAlignment="1">
      <alignment horizontal="left" vertical="center"/>
    </xf>
    <xf numFmtId="167" fontId="10" fillId="0" borderId="4" xfId="1" applyNumberFormat="1" applyFont="1" applyBorder="1" applyAlignment="1">
      <alignment horizontal="right" vertical="center" wrapText="1"/>
    </xf>
    <xf numFmtId="2" fontId="13" fillId="0" borderId="4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2" fillId="0" borderId="0" xfId="7"/>
    <xf numFmtId="0" fontId="24" fillId="0" borderId="10" xfId="7" applyFont="1" applyBorder="1" applyAlignment="1">
      <alignment horizontal="center" wrapText="1"/>
    </xf>
    <xf numFmtId="0" fontId="24" fillId="0" borderId="11" xfId="7" applyFont="1" applyBorder="1" applyAlignment="1">
      <alignment horizontal="center" wrapText="1"/>
    </xf>
    <xf numFmtId="0" fontId="24" fillId="0" borderId="12" xfId="7" applyFont="1" applyBorder="1" applyAlignment="1">
      <alignment horizontal="center" wrapText="1"/>
    </xf>
    <xf numFmtId="0" fontId="24" fillId="0" borderId="14" xfId="7" applyFont="1" applyBorder="1" applyAlignment="1">
      <alignment horizontal="left" vertical="top" wrapText="1"/>
    </xf>
    <xf numFmtId="168" fontId="24" fillId="0" borderId="15" xfId="7" applyNumberFormat="1" applyFont="1" applyBorder="1" applyAlignment="1">
      <alignment horizontal="right" vertical="top"/>
    </xf>
    <xf numFmtId="166" fontId="24" fillId="0" borderId="16" xfId="7" applyNumberFormat="1" applyFont="1" applyBorder="1" applyAlignment="1">
      <alignment horizontal="right" vertical="top"/>
    </xf>
    <xf numFmtId="166" fontId="24" fillId="0" borderId="17" xfId="7" applyNumberFormat="1" applyFont="1" applyBorder="1" applyAlignment="1">
      <alignment horizontal="right" vertical="top"/>
    </xf>
    <xf numFmtId="0" fontId="24" fillId="0" borderId="19" xfId="7" applyFont="1" applyBorder="1" applyAlignment="1">
      <alignment horizontal="left" vertical="top" wrapText="1"/>
    </xf>
    <xf numFmtId="168" fontId="24" fillId="0" borderId="20" xfId="7" applyNumberFormat="1" applyFont="1" applyBorder="1" applyAlignment="1">
      <alignment horizontal="right" vertical="top"/>
    </xf>
    <xf numFmtId="166" fontId="24" fillId="0" borderId="21" xfId="7" applyNumberFormat="1" applyFont="1" applyBorder="1" applyAlignment="1">
      <alignment horizontal="right" vertical="top"/>
    </xf>
    <xf numFmtId="166" fontId="24" fillId="0" borderId="22" xfId="7" applyNumberFormat="1" applyFont="1" applyBorder="1" applyAlignment="1">
      <alignment horizontal="right" vertical="top"/>
    </xf>
    <xf numFmtId="0" fontId="24" fillId="0" borderId="24" xfId="7" applyFont="1" applyBorder="1" applyAlignment="1">
      <alignment horizontal="left" vertical="top" wrapText="1"/>
    </xf>
    <xf numFmtId="168" fontId="24" fillId="0" borderId="25" xfId="7" applyNumberFormat="1" applyFont="1" applyBorder="1" applyAlignment="1">
      <alignment horizontal="right" vertical="top"/>
    </xf>
    <xf numFmtId="166" fontId="24" fillId="0" borderId="26" xfId="7" applyNumberFormat="1" applyFont="1" applyBorder="1" applyAlignment="1">
      <alignment horizontal="right" vertical="top"/>
    </xf>
    <xf numFmtId="0" fontId="22" fillId="0" borderId="27" xfId="7" applyBorder="1" applyAlignment="1">
      <alignment horizontal="center" vertical="center"/>
    </xf>
    <xf numFmtId="2" fontId="0" fillId="0" borderId="0" xfId="0" applyNumberFormat="1"/>
    <xf numFmtId="167" fontId="28" fillId="0" borderId="2" xfId="1" quotePrefix="1" applyNumberFormat="1" applyFont="1" applyBorder="1" applyAlignment="1">
      <alignment horizontal="center" vertical="center" wrapText="1"/>
    </xf>
    <xf numFmtId="0" fontId="22" fillId="0" borderId="0" xfId="8"/>
    <xf numFmtId="0" fontId="24" fillId="0" borderId="10" xfId="8" applyFont="1" applyBorder="1" applyAlignment="1">
      <alignment horizontal="center" wrapText="1"/>
    </xf>
    <xf numFmtId="0" fontId="24" fillId="0" borderId="11" xfId="8" applyFont="1" applyBorder="1" applyAlignment="1">
      <alignment horizontal="center" wrapText="1"/>
    </xf>
    <xf numFmtId="0" fontId="24" fillId="0" borderId="12" xfId="8" applyFont="1" applyBorder="1" applyAlignment="1">
      <alignment horizontal="center" wrapText="1"/>
    </xf>
    <xf numFmtId="0" fontId="24" fillId="0" borderId="14" xfId="8" applyFont="1" applyBorder="1" applyAlignment="1">
      <alignment horizontal="left" vertical="top" wrapText="1"/>
    </xf>
    <xf numFmtId="168" fontId="24" fillId="0" borderId="15" xfId="8" applyNumberFormat="1" applyFont="1" applyBorder="1" applyAlignment="1">
      <alignment horizontal="right" vertical="top"/>
    </xf>
    <xf numFmtId="166" fontId="24" fillId="0" borderId="16" xfId="8" applyNumberFormat="1" applyFont="1" applyBorder="1" applyAlignment="1">
      <alignment horizontal="right" vertical="top"/>
    </xf>
    <xf numFmtId="166" fontId="24" fillId="0" borderId="17" xfId="8" applyNumberFormat="1" applyFont="1" applyBorder="1" applyAlignment="1">
      <alignment horizontal="right" vertical="top"/>
    </xf>
    <xf numFmtId="0" fontId="24" fillId="0" borderId="19" xfId="8" applyFont="1" applyBorder="1" applyAlignment="1">
      <alignment horizontal="left" vertical="top" wrapText="1"/>
    </xf>
    <xf numFmtId="168" fontId="24" fillId="0" borderId="20" xfId="8" applyNumberFormat="1" applyFont="1" applyBorder="1" applyAlignment="1">
      <alignment horizontal="right" vertical="top"/>
    </xf>
    <xf numFmtId="166" fontId="24" fillId="0" borderId="21" xfId="8" applyNumberFormat="1" applyFont="1" applyBorder="1" applyAlignment="1">
      <alignment horizontal="right" vertical="top"/>
    </xf>
    <xf numFmtId="166" fontId="24" fillId="0" borderId="22" xfId="8" applyNumberFormat="1" applyFont="1" applyBorder="1" applyAlignment="1">
      <alignment horizontal="right" vertical="top"/>
    </xf>
    <xf numFmtId="0" fontId="24" fillId="0" borderId="24" xfId="8" applyFont="1" applyBorder="1" applyAlignment="1">
      <alignment horizontal="left" vertical="top" wrapText="1"/>
    </xf>
    <xf numFmtId="168" fontId="24" fillId="0" borderId="25" xfId="8" applyNumberFormat="1" applyFont="1" applyBorder="1" applyAlignment="1">
      <alignment horizontal="right" vertical="top"/>
    </xf>
    <xf numFmtId="166" fontId="24" fillId="0" borderId="26" xfId="8" applyNumberFormat="1" applyFont="1" applyBorder="1" applyAlignment="1">
      <alignment horizontal="right" vertical="top"/>
    </xf>
    <xf numFmtId="0" fontId="22" fillId="0" borderId="27" xfId="8" applyBorder="1" applyAlignment="1">
      <alignment horizontal="center" vertical="center"/>
    </xf>
    <xf numFmtId="167" fontId="28" fillId="0" borderId="4" xfId="1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2" fillId="0" borderId="0" xfId="10"/>
    <xf numFmtId="0" fontId="39" fillId="0" borderId="10" xfId="10" applyFont="1" applyBorder="1" applyAlignment="1">
      <alignment horizontal="center" wrapText="1"/>
    </xf>
    <xf numFmtId="0" fontId="39" fillId="0" borderId="11" xfId="10" applyFont="1" applyBorder="1" applyAlignment="1">
      <alignment horizontal="center" wrapText="1"/>
    </xf>
    <xf numFmtId="0" fontId="39" fillId="0" borderId="12" xfId="10" applyFont="1" applyBorder="1" applyAlignment="1">
      <alignment horizontal="center" wrapText="1"/>
    </xf>
    <xf numFmtId="0" fontId="39" fillId="0" borderId="14" xfId="10" applyFont="1" applyBorder="1" applyAlignment="1">
      <alignment horizontal="left" vertical="top" wrapText="1"/>
    </xf>
    <xf numFmtId="168" fontId="39" fillId="0" borderId="15" xfId="10" applyNumberFormat="1" applyFont="1" applyBorder="1" applyAlignment="1">
      <alignment horizontal="right" vertical="top"/>
    </xf>
    <xf numFmtId="166" fontId="39" fillId="0" borderId="16" xfId="10" applyNumberFormat="1" applyFont="1" applyBorder="1" applyAlignment="1">
      <alignment horizontal="right" vertical="top"/>
    </xf>
    <xf numFmtId="166" fontId="39" fillId="0" borderId="17" xfId="10" applyNumberFormat="1" applyFont="1" applyBorder="1" applyAlignment="1">
      <alignment horizontal="right" vertical="top"/>
    </xf>
    <xf numFmtId="0" fontId="39" fillId="0" borderId="19" xfId="10" applyFont="1" applyBorder="1" applyAlignment="1">
      <alignment horizontal="left" vertical="top" wrapText="1"/>
    </xf>
    <xf numFmtId="168" fontId="39" fillId="0" borderId="20" xfId="10" applyNumberFormat="1" applyFont="1" applyBorder="1" applyAlignment="1">
      <alignment horizontal="right" vertical="top"/>
    </xf>
    <xf numFmtId="166" fontId="39" fillId="0" borderId="21" xfId="10" applyNumberFormat="1" applyFont="1" applyBorder="1" applyAlignment="1">
      <alignment horizontal="right" vertical="top"/>
    </xf>
    <xf numFmtId="166" fontId="39" fillId="0" borderId="22" xfId="10" applyNumberFormat="1" applyFont="1" applyBorder="1" applyAlignment="1">
      <alignment horizontal="right" vertical="top"/>
    </xf>
    <xf numFmtId="0" fontId="39" fillId="0" borderId="24" xfId="10" applyFont="1" applyBorder="1" applyAlignment="1">
      <alignment horizontal="left" vertical="top" wrapText="1"/>
    </xf>
    <xf numFmtId="168" fontId="39" fillId="0" borderId="25" xfId="10" applyNumberFormat="1" applyFont="1" applyBorder="1" applyAlignment="1">
      <alignment horizontal="right" vertical="top"/>
    </xf>
    <xf numFmtId="166" fontId="39" fillId="0" borderId="26" xfId="10" applyNumberFormat="1" applyFont="1" applyBorder="1" applyAlignment="1">
      <alignment horizontal="right" vertical="top"/>
    </xf>
    <xf numFmtId="0" fontId="22" fillId="0" borderId="27" xfId="10" applyBorder="1" applyAlignment="1">
      <alignment horizontal="center" vertical="center"/>
    </xf>
    <xf numFmtId="49" fontId="30" fillId="0" borderId="0" xfId="0" applyNumberFormat="1" applyFont="1" applyAlignment="1">
      <alignment horizontal="justify" vertical="top"/>
    </xf>
    <xf numFmtId="41" fontId="30" fillId="0" borderId="0" xfId="9" applyFont="1"/>
    <xf numFmtId="49" fontId="41" fillId="0" borderId="0" xfId="0" applyNumberFormat="1" applyFont="1"/>
    <xf numFmtId="41" fontId="41" fillId="0" borderId="0" xfId="9" applyFont="1"/>
    <xf numFmtId="0" fontId="40" fillId="0" borderId="0" xfId="11"/>
    <xf numFmtId="0" fontId="42" fillId="0" borderId="10" xfId="11" applyFont="1" applyBorder="1" applyAlignment="1">
      <alignment horizontal="center" wrapText="1"/>
    </xf>
    <xf numFmtId="0" fontId="42" fillId="0" borderId="11" xfId="11" applyFont="1" applyBorder="1" applyAlignment="1">
      <alignment horizontal="center" wrapText="1"/>
    </xf>
    <xf numFmtId="0" fontId="42" fillId="0" borderId="12" xfId="11" applyFont="1" applyBorder="1" applyAlignment="1">
      <alignment horizontal="center" wrapText="1"/>
    </xf>
    <xf numFmtId="0" fontId="42" fillId="0" borderId="14" xfId="11" applyFont="1" applyBorder="1" applyAlignment="1">
      <alignment horizontal="left" vertical="top" wrapText="1"/>
    </xf>
    <xf numFmtId="168" fontId="42" fillId="0" borderId="15" xfId="11" applyNumberFormat="1" applyFont="1" applyBorder="1" applyAlignment="1">
      <alignment horizontal="right" vertical="top"/>
    </xf>
    <xf numFmtId="166" fontId="42" fillId="0" borderId="16" xfId="11" applyNumberFormat="1" applyFont="1" applyBorder="1" applyAlignment="1">
      <alignment horizontal="right" vertical="top"/>
    </xf>
    <xf numFmtId="166" fontId="42" fillId="0" borderId="17" xfId="11" applyNumberFormat="1" applyFont="1" applyBorder="1" applyAlignment="1">
      <alignment horizontal="right" vertical="top"/>
    </xf>
    <xf numFmtId="0" fontId="42" fillId="0" borderId="19" xfId="11" applyFont="1" applyBorder="1" applyAlignment="1">
      <alignment horizontal="left" vertical="top" wrapText="1"/>
    </xf>
    <xf numFmtId="168" fontId="42" fillId="0" borderId="20" xfId="11" applyNumberFormat="1" applyFont="1" applyBorder="1" applyAlignment="1">
      <alignment horizontal="right" vertical="top"/>
    </xf>
    <xf numFmtId="166" fontId="42" fillId="0" borderId="21" xfId="11" applyNumberFormat="1" applyFont="1" applyBorder="1" applyAlignment="1">
      <alignment horizontal="right" vertical="top"/>
    </xf>
    <xf numFmtId="166" fontId="42" fillId="0" borderId="22" xfId="11" applyNumberFormat="1" applyFont="1" applyBorder="1" applyAlignment="1">
      <alignment horizontal="right" vertical="top"/>
    </xf>
    <xf numFmtId="0" fontId="42" fillId="0" borderId="24" xfId="11" applyFont="1" applyBorder="1" applyAlignment="1">
      <alignment horizontal="left" vertical="top" wrapText="1"/>
    </xf>
    <xf numFmtId="168" fontId="42" fillId="0" borderId="25" xfId="11" applyNumberFormat="1" applyFont="1" applyBorder="1" applyAlignment="1">
      <alignment horizontal="right" vertical="top"/>
    </xf>
    <xf numFmtId="166" fontId="42" fillId="0" borderId="26" xfId="11" applyNumberFormat="1" applyFont="1" applyBorder="1" applyAlignment="1">
      <alignment horizontal="right" vertical="top"/>
    </xf>
    <xf numFmtId="0" fontId="40" fillId="0" borderId="27" xfId="11" applyBorder="1" applyAlignment="1">
      <alignment horizontal="center" vertical="center"/>
    </xf>
    <xf numFmtId="167" fontId="13" fillId="0" borderId="4" xfId="1" applyNumberFormat="1" applyFont="1" applyBorder="1" applyAlignment="1">
      <alignment horizontal="right" vertical="center" wrapText="1"/>
    </xf>
    <xf numFmtId="4" fontId="43" fillId="0" borderId="4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22" fillId="0" borderId="8" xfId="2" applyBorder="1" applyAlignment="1">
      <alignment horizontal="center" vertical="center" wrapText="1"/>
    </xf>
    <xf numFmtId="0" fontId="22" fillId="0" borderId="9" xfId="2" applyFont="1" applyBorder="1" applyAlignment="1">
      <alignment horizontal="center" vertical="center"/>
    </xf>
    <xf numFmtId="0" fontId="24" fillId="0" borderId="13" xfId="2" applyFont="1" applyBorder="1" applyAlignment="1">
      <alignment horizontal="left" vertical="top" wrapText="1"/>
    </xf>
    <xf numFmtId="0" fontId="22" fillId="0" borderId="18" xfId="2" applyFont="1" applyBorder="1" applyAlignment="1">
      <alignment horizontal="center" vertical="center"/>
    </xf>
    <xf numFmtId="0" fontId="22" fillId="0" borderId="23" xfId="2" applyFont="1" applyBorder="1" applyAlignment="1">
      <alignment horizontal="center" vertical="center"/>
    </xf>
    <xf numFmtId="0" fontId="23" fillId="0" borderId="0" xfId="2" applyFont="1" applyBorder="1" applyAlignment="1">
      <alignment horizontal="center" vertical="center" wrapText="1"/>
    </xf>
    <xf numFmtId="0" fontId="22" fillId="0" borderId="0" xfId="2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3" fillId="0" borderId="0" xfId="3" applyFont="1" applyBorder="1" applyAlignment="1">
      <alignment horizontal="center" vertical="center" wrapText="1"/>
    </xf>
    <xf numFmtId="0" fontId="22" fillId="0" borderId="0" xfId="3" applyFont="1" applyBorder="1" applyAlignment="1">
      <alignment horizontal="center" vertical="center"/>
    </xf>
    <xf numFmtId="0" fontId="22" fillId="0" borderId="8" xfId="3" applyBorder="1" applyAlignment="1">
      <alignment horizontal="center" vertical="center" wrapText="1"/>
    </xf>
    <xf numFmtId="0" fontId="22" fillId="0" borderId="9" xfId="3" applyFont="1" applyBorder="1" applyAlignment="1">
      <alignment horizontal="center" vertical="center"/>
    </xf>
    <xf numFmtId="0" fontId="24" fillId="0" borderId="13" xfId="3" applyFont="1" applyBorder="1" applyAlignment="1">
      <alignment horizontal="left" vertical="top" wrapText="1"/>
    </xf>
    <xf numFmtId="0" fontId="22" fillId="0" borderId="18" xfId="3" applyFont="1" applyBorder="1" applyAlignment="1">
      <alignment horizontal="center" vertical="center"/>
    </xf>
    <xf numFmtId="0" fontId="22" fillId="0" borderId="23" xfId="3" applyFont="1" applyBorder="1" applyAlignment="1">
      <alignment horizontal="center" vertical="center"/>
    </xf>
    <xf numFmtId="0" fontId="30" fillId="0" borderId="0" xfId="4" applyFont="1" applyAlignment="1">
      <alignment horizontal="justify" vertical="top" wrapText="1"/>
    </xf>
    <xf numFmtId="49" fontId="30" fillId="0" borderId="0" xfId="4" applyNumberFormat="1" applyFont="1" applyAlignment="1">
      <alignment horizontal="center" vertical="center"/>
    </xf>
    <xf numFmtId="49" fontId="30" fillId="0" borderId="29" xfId="4" applyNumberFormat="1" applyFont="1" applyBorder="1" applyAlignment="1">
      <alignment vertical="center" wrapText="1"/>
    </xf>
    <xf numFmtId="0" fontId="29" fillId="0" borderId="28" xfId="4" applyBorder="1" applyAlignment="1">
      <alignment vertical="center" wrapText="1"/>
    </xf>
    <xf numFmtId="0" fontId="30" fillId="0" borderId="0" xfId="4" applyFont="1" applyAlignment="1">
      <alignment horizontal="center" vertical="center"/>
    </xf>
    <xf numFmtId="0" fontId="24" fillId="0" borderId="13" xfId="7" applyFont="1" applyBorder="1" applyAlignment="1">
      <alignment horizontal="left" vertical="top" wrapText="1"/>
    </xf>
    <xf numFmtId="0" fontId="22" fillId="0" borderId="18" xfId="7" applyFont="1" applyBorder="1" applyAlignment="1">
      <alignment horizontal="center" vertical="center"/>
    </xf>
    <xf numFmtId="0" fontId="22" fillId="0" borderId="23" xfId="7" applyFont="1" applyBorder="1" applyAlignment="1">
      <alignment horizontal="center" vertical="center"/>
    </xf>
    <xf numFmtId="0" fontId="23" fillId="0" borderId="0" xfId="7" applyFont="1" applyBorder="1" applyAlignment="1">
      <alignment horizontal="center" vertical="center" wrapText="1"/>
    </xf>
    <xf numFmtId="0" fontId="22" fillId="0" borderId="0" xfId="7" applyFont="1" applyBorder="1" applyAlignment="1">
      <alignment horizontal="center" vertical="center"/>
    </xf>
    <xf numFmtId="0" fontId="22" fillId="0" borderId="8" xfId="7" applyBorder="1" applyAlignment="1">
      <alignment horizontal="center" vertical="center" wrapText="1"/>
    </xf>
    <xf numFmtId="0" fontId="22" fillId="0" borderId="9" xfId="7" applyFont="1" applyBorder="1" applyAlignment="1">
      <alignment horizontal="center" vertical="center"/>
    </xf>
    <xf numFmtId="0" fontId="23" fillId="0" borderId="0" xfId="6" applyFont="1" applyBorder="1" applyAlignment="1">
      <alignment horizontal="center" vertical="center" wrapText="1"/>
    </xf>
    <xf numFmtId="0" fontId="34" fillId="0" borderId="0" xfId="6" applyFont="1" applyBorder="1" applyAlignment="1">
      <alignment horizontal="center" vertical="center"/>
    </xf>
    <xf numFmtId="0" fontId="34" fillId="0" borderId="8" xfId="6" applyBorder="1" applyAlignment="1">
      <alignment horizontal="center" vertical="center" wrapText="1"/>
    </xf>
    <xf numFmtId="0" fontId="34" fillId="0" borderId="9" xfId="6" applyFont="1" applyBorder="1" applyAlignment="1">
      <alignment horizontal="center" vertical="center"/>
    </xf>
    <xf numFmtId="0" fontId="35" fillId="0" borderId="13" xfId="6" applyFont="1" applyBorder="1" applyAlignment="1">
      <alignment horizontal="left" vertical="top" wrapText="1"/>
    </xf>
    <xf numFmtId="0" fontId="34" fillId="0" borderId="18" xfId="6" applyFont="1" applyBorder="1" applyAlignment="1">
      <alignment horizontal="center" vertical="center"/>
    </xf>
    <xf numFmtId="0" fontId="34" fillId="0" borderId="23" xfId="6" applyFont="1" applyBorder="1" applyAlignment="1">
      <alignment horizontal="center" vertical="center"/>
    </xf>
    <xf numFmtId="0" fontId="24" fillId="0" borderId="13" xfId="8" applyFont="1" applyBorder="1" applyAlignment="1">
      <alignment horizontal="left" vertical="top" wrapText="1"/>
    </xf>
    <xf numFmtId="0" fontId="22" fillId="0" borderId="18" xfId="8" applyFont="1" applyBorder="1" applyAlignment="1">
      <alignment horizontal="center" vertical="center"/>
    </xf>
    <xf numFmtId="0" fontId="22" fillId="0" borderId="23" xfId="8" applyFont="1" applyBorder="1" applyAlignment="1">
      <alignment horizontal="center" vertical="center"/>
    </xf>
    <xf numFmtId="0" fontId="23" fillId="0" borderId="0" xfId="8" applyFont="1" applyBorder="1" applyAlignment="1">
      <alignment horizontal="center" vertical="center" wrapText="1"/>
    </xf>
    <xf numFmtId="0" fontId="22" fillId="0" borderId="0" xfId="8" applyFont="1" applyBorder="1" applyAlignment="1">
      <alignment horizontal="center" vertical="center"/>
    </xf>
    <xf numFmtId="0" fontId="22" fillId="0" borderId="8" xfId="8" applyBorder="1" applyAlignment="1">
      <alignment horizontal="center" vertical="center" wrapText="1"/>
    </xf>
    <xf numFmtId="0" fontId="22" fillId="0" borderId="9" xfId="8" applyFont="1" applyBorder="1" applyAlignment="1">
      <alignment horizontal="center" vertical="center"/>
    </xf>
    <xf numFmtId="0" fontId="42" fillId="0" borderId="13" xfId="11" applyFont="1" applyBorder="1" applyAlignment="1">
      <alignment horizontal="left" vertical="top" wrapText="1"/>
    </xf>
    <xf numFmtId="0" fontId="40" fillId="0" borderId="18" xfId="11" applyFont="1" applyBorder="1" applyAlignment="1">
      <alignment horizontal="center" vertical="center"/>
    </xf>
    <xf numFmtId="0" fontId="40" fillId="0" borderId="23" xfId="11" applyFont="1" applyBorder="1" applyAlignment="1">
      <alignment horizontal="center" vertical="center"/>
    </xf>
    <xf numFmtId="0" fontId="38" fillId="0" borderId="0" xfId="10" applyFont="1" applyBorder="1" applyAlignment="1">
      <alignment horizontal="center" vertical="center" wrapText="1"/>
    </xf>
    <xf numFmtId="0" fontId="22" fillId="0" borderId="0" xfId="10" applyFont="1" applyBorder="1" applyAlignment="1">
      <alignment horizontal="center" vertical="center"/>
    </xf>
    <xf numFmtId="0" fontId="22" fillId="0" borderId="8" xfId="10" applyBorder="1" applyAlignment="1">
      <alignment horizontal="center" vertical="center" wrapText="1"/>
    </xf>
    <xf numFmtId="0" fontId="22" fillId="0" borderId="9" xfId="10" applyFont="1" applyBorder="1" applyAlignment="1">
      <alignment horizontal="center" vertical="center"/>
    </xf>
    <xf numFmtId="0" fontId="39" fillId="0" borderId="13" xfId="10" applyFont="1" applyBorder="1" applyAlignment="1">
      <alignment horizontal="left" vertical="top" wrapText="1"/>
    </xf>
    <xf numFmtId="0" fontId="22" fillId="0" borderId="18" xfId="10" applyFont="1" applyBorder="1" applyAlignment="1">
      <alignment horizontal="center" vertical="center"/>
    </xf>
    <xf numFmtId="0" fontId="22" fillId="0" borderId="23" xfId="10" applyFont="1" applyBorder="1" applyAlignment="1">
      <alignment horizontal="center" vertical="center"/>
    </xf>
    <xf numFmtId="0" fontId="38" fillId="0" borderId="0" xfId="11" applyFont="1" applyBorder="1" applyAlignment="1">
      <alignment horizontal="center" vertical="center" wrapText="1"/>
    </xf>
    <xf numFmtId="0" fontId="40" fillId="0" borderId="0" xfId="11" applyFont="1" applyBorder="1" applyAlignment="1">
      <alignment horizontal="center" vertical="center"/>
    </xf>
    <xf numFmtId="0" fontId="40" fillId="0" borderId="8" xfId="11" applyBorder="1" applyAlignment="1">
      <alignment horizontal="center" vertical="center" wrapText="1"/>
    </xf>
    <xf numFmtId="0" fontId="40" fillId="0" borderId="9" xfId="11" applyFont="1" applyBorder="1" applyAlignment="1">
      <alignment horizontal="center" vertical="center"/>
    </xf>
  </cellXfs>
  <cellStyles count="12">
    <cellStyle name="Migliaia" xfId="1" builtinId="3"/>
    <cellStyle name="Migliaia [0]" xfId="9" builtinId="6"/>
    <cellStyle name="Migliaia [0] 2" xfId="5"/>
    <cellStyle name="Normale" xfId="0" builtinId="0"/>
    <cellStyle name="Normale 2" xfId="4"/>
    <cellStyle name="Normale_2016 da spss" xfId="7"/>
    <cellStyle name="Normale_2018 da spss" xfId="8"/>
    <cellStyle name="Normale_2019 da spss" xfId="10"/>
    <cellStyle name="Normale_2019 da spss_1" xfId="11"/>
    <cellStyle name="Normale_Foglio1" xfId="6"/>
    <cellStyle name="Normale_RF.IS.1.3.1" xfId="2"/>
    <cellStyle name="Normale_RF.IS1.3.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1"/>
  <sheetViews>
    <sheetView tabSelected="1" workbookViewId="0">
      <selection sqref="A1:P1"/>
    </sheetView>
  </sheetViews>
  <sheetFormatPr defaultRowHeight="14.3"/>
  <cols>
    <col min="2" max="2" width="11.5" customWidth="1"/>
    <col min="17" max="21" width="9.5" customWidth="1"/>
    <col min="22" max="22" width="10" bestFit="1" customWidth="1"/>
    <col min="24" max="35" width="0" hidden="1" customWidth="1"/>
  </cols>
  <sheetData>
    <row r="1" spans="1:31" ht="15.65">
      <c r="A1" s="203" t="s">
        <v>117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5"/>
      <c r="R1" s="25"/>
      <c r="S1" s="116"/>
      <c r="T1" s="126"/>
      <c r="U1" s="162"/>
    </row>
    <row r="2" spans="1:31" ht="15.65">
      <c r="A2" s="1"/>
      <c r="AE2" s="43">
        <v>2015</v>
      </c>
    </row>
    <row r="3" spans="1:31" ht="16.3" thickBot="1">
      <c r="A3" s="29" t="s">
        <v>0</v>
      </c>
      <c r="C3" s="27"/>
      <c r="Y3" s="218" t="s">
        <v>43</v>
      </c>
      <c r="Z3" s="219"/>
      <c r="AA3" s="219"/>
      <c r="AB3" s="219"/>
      <c r="AC3" s="219"/>
      <c r="AD3" s="219"/>
      <c r="AE3" s="38"/>
    </row>
    <row r="4" spans="1:31" ht="23.8" thickBot="1">
      <c r="A4" s="211" t="s">
        <v>1</v>
      </c>
      <c r="B4" s="212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>
        <v>2018</v>
      </c>
      <c r="U4" s="2">
        <v>2019</v>
      </c>
      <c r="V4" s="2" t="s">
        <v>118</v>
      </c>
      <c r="Y4" s="213" t="s">
        <v>37</v>
      </c>
      <c r="Z4" s="214"/>
      <c r="AA4" s="39" t="s">
        <v>38</v>
      </c>
      <c r="AB4" s="47" t="s">
        <v>39</v>
      </c>
      <c r="AC4" s="47" t="s">
        <v>40</v>
      </c>
      <c r="AD4" s="48" t="s">
        <v>41</v>
      </c>
      <c r="AE4" s="38"/>
    </row>
    <row r="5" spans="1:31" ht="14.95" thickBot="1">
      <c r="A5" s="205" t="s">
        <v>2</v>
      </c>
      <c r="B5" s="3" t="s">
        <v>3</v>
      </c>
      <c r="C5" s="4">
        <v>38539</v>
      </c>
      <c r="D5" s="5">
        <v>38714</v>
      </c>
      <c r="E5" s="4">
        <v>36420</v>
      </c>
      <c r="F5" s="4">
        <v>35406</v>
      </c>
      <c r="G5" s="4">
        <v>34987</v>
      </c>
      <c r="H5" s="4">
        <v>34429</v>
      </c>
      <c r="I5" s="4">
        <v>34369</v>
      </c>
      <c r="J5" s="4">
        <v>31629</v>
      </c>
      <c r="K5" s="4">
        <v>32076</v>
      </c>
      <c r="L5" s="4">
        <v>31688</v>
      </c>
      <c r="M5" s="4">
        <v>30439</v>
      </c>
      <c r="N5" s="4">
        <v>28305</v>
      </c>
      <c r="O5" s="6">
        <v>27160</v>
      </c>
      <c r="P5" s="71">
        <v>26318</v>
      </c>
      <c r="Q5" s="71">
        <v>25893</v>
      </c>
      <c r="R5" s="71">
        <f>'Dati ISTAT 16 senza IncMort'!B24</f>
        <v>25831</v>
      </c>
      <c r="S5" s="71">
        <f>'2016 e 2017 da spss'!J18</f>
        <v>26004</v>
      </c>
      <c r="T5" s="7">
        <f>'2018 da spss'!C3</f>
        <v>25558</v>
      </c>
      <c r="U5" s="71">
        <f>'2019 da spss'!D3</f>
        <v>25887</v>
      </c>
      <c r="V5" s="6">
        <f>SUM(C5:U5)</f>
        <v>589652</v>
      </c>
      <c r="Y5" s="215" t="s">
        <v>42</v>
      </c>
      <c r="Z5" s="40" t="s">
        <v>10</v>
      </c>
      <c r="AA5" s="44">
        <v>18585</v>
      </c>
      <c r="AB5" s="49">
        <v>10.648050006015847</v>
      </c>
      <c r="AC5" s="49">
        <v>10.648050006015847</v>
      </c>
      <c r="AD5" s="50">
        <v>10.648050006015847</v>
      </c>
      <c r="AE5" s="38"/>
    </row>
    <row r="6" spans="1:31" ht="14.95" thickBot="1">
      <c r="A6" s="206"/>
      <c r="B6" s="3" t="s">
        <v>4</v>
      </c>
      <c r="C6" s="9">
        <v>875</v>
      </c>
      <c r="D6" s="10">
        <v>830</v>
      </c>
      <c r="E6" s="10">
        <v>723</v>
      </c>
      <c r="F6" s="10">
        <v>699</v>
      </c>
      <c r="G6" s="10">
        <v>729</v>
      </c>
      <c r="H6" s="10">
        <v>722</v>
      </c>
      <c r="I6" s="10">
        <v>658</v>
      </c>
      <c r="J6" s="10">
        <v>530</v>
      </c>
      <c r="K6" s="10">
        <v>542</v>
      </c>
      <c r="L6" s="10">
        <v>525</v>
      </c>
      <c r="M6" s="10">
        <v>494</v>
      </c>
      <c r="N6" s="10">
        <v>485</v>
      </c>
      <c r="O6" s="70">
        <v>421</v>
      </c>
      <c r="P6" s="12">
        <v>423</v>
      </c>
      <c r="Q6" s="70">
        <v>468</v>
      </c>
      <c r="R6" s="70">
        <f>'2016 e 2017 da spss'!C3</f>
        <v>437</v>
      </c>
      <c r="S6" s="70">
        <f>'2016 e 2017 da spss'!C18</f>
        <v>466</v>
      </c>
      <c r="T6" s="70">
        <f>'2018 da spss'!C18</f>
        <v>413</v>
      </c>
      <c r="U6" s="11">
        <f>'2019 da spss'!D18</f>
        <v>403</v>
      </c>
      <c r="V6" s="6">
        <f t="shared" ref="V6:V20" si="0">SUM(C6:U6)</f>
        <v>10843</v>
      </c>
      <c r="Y6" s="216"/>
      <c r="Z6" s="41" t="s">
        <v>2</v>
      </c>
      <c r="AA6" s="45">
        <v>25893</v>
      </c>
      <c r="AB6" s="51">
        <v>14.835079838889875</v>
      </c>
      <c r="AC6" s="51">
        <v>14.835079838889875</v>
      </c>
      <c r="AD6" s="52">
        <v>25.483129844905722</v>
      </c>
      <c r="AE6" s="38"/>
    </row>
    <row r="7" spans="1:31" ht="14.95" thickBot="1">
      <c r="A7" s="205" t="s">
        <v>5</v>
      </c>
      <c r="B7" s="3" t="s">
        <v>3</v>
      </c>
      <c r="C7" s="4">
        <v>37722</v>
      </c>
      <c r="D7" s="5">
        <v>38307</v>
      </c>
      <c r="E7" s="4">
        <v>37222</v>
      </c>
      <c r="F7" s="4">
        <v>35034</v>
      </c>
      <c r="G7" s="4">
        <v>34570</v>
      </c>
      <c r="H7" s="4">
        <v>34783</v>
      </c>
      <c r="I7" s="4">
        <v>33860</v>
      </c>
      <c r="J7" s="4">
        <v>33468</v>
      </c>
      <c r="K7" s="4">
        <v>31315</v>
      </c>
      <c r="L7" s="4">
        <v>31798</v>
      </c>
      <c r="M7" s="4">
        <v>31101</v>
      </c>
      <c r="N7" s="4">
        <v>27869</v>
      </c>
      <c r="O7" s="6">
        <v>27880</v>
      </c>
      <c r="P7" s="71">
        <v>27021</v>
      </c>
      <c r="Q7" s="71">
        <v>25881</v>
      </c>
      <c r="R7" s="71">
        <f>'Dati ISTAT 16 senza IncMort'!B25</f>
        <v>26520</v>
      </c>
      <c r="S7" s="71">
        <f>'2016 e 2017 da spss'!J19</f>
        <v>25961</v>
      </c>
      <c r="T7" s="7">
        <f>'2018 da spss'!C4</f>
        <v>25686</v>
      </c>
      <c r="U7" s="71">
        <f>'2019 da spss'!D4</f>
        <v>26141</v>
      </c>
      <c r="V7" s="6">
        <f t="shared" si="0"/>
        <v>592139</v>
      </c>
      <c r="Y7" s="216"/>
      <c r="Z7" s="41" t="s">
        <v>5</v>
      </c>
      <c r="AA7" s="45">
        <v>25881</v>
      </c>
      <c r="AB7" s="51">
        <v>14.828204584648702</v>
      </c>
      <c r="AC7" s="51">
        <v>14.828204584648702</v>
      </c>
      <c r="AD7" s="52">
        <v>40.311334429554428</v>
      </c>
      <c r="AE7" s="38"/>
    </row>
    <row r="8" spans="1:31" ht="14.95" thickBot="1">
      <c r="A8" s="206"/>
      <c r="B8" s="3" t="s">
        <v>4</v>
      </c>
      <c r="C8" s="9">
        <v>806</v>
      </c>
      <c r="D8" s="10">
        <v>799</v>
      </c>
      <c r="E8" s="10">
        <v>766</v>
      </c>
      <c r="F8" s="10">
        <v>687</v>
      </c>
      <c r="G8" s="10">
        <v>651</v>
      </c>
      <c r="H8" s="10">
        <v>663</v>
      </c>
      <c r="I8" s="10">
        <v>543</v>
      </c>
      <c r="J8" s="10">
        <v>590</v>
      </c>
      <c r="K8" s="10">
        <v>485</v>
      </c>
      <c r="L8" s="10">
        <v>482</v>
      </c>
      <c r="M8" s="10">
        <v>503</v>
      </c>
      <c r="N8" s="10">
        <v>436</v>
      </c>
      <c r="O8" s="12">
        <v>429</v>
      </c>
      <c r="P8" s="70">
        <v>428</v>
      </c>
      <c r="Q8" s="70">
        <v>405</v>
      </c>
      <c r="R8" s="70">
        <f>'2016 e 2017 da spss'!C4</f>
        <v>404</v>
      </c>
      <c r="S8" s="70">
        <f>'2016 e 2017 da spss'!C19</f>
        <v>406</v>
      </c>
      <c r="T8" s="70">
        <f>'2018 da spss'!C19</f>
        <v>416</v>
      </c>
      <c r="U8" s="11">
        <f>'2019 da spss'!D19</f>
        <v>392</v>
      </c>
      <c r="V8" s="6">
        <f t="shared" si="0"/>
        <v>10291</v>
      </c>
      <c r="Y8" s="216"/>
      <c r="Z8" s="41" t="s">
        <v>6</v>
      </c>
      <c r="AA8" s="45">
        <v>26715</v>
      </c>
      <c r="AB8" s="51">
        <v>15.30603475441019</v>
      </c>
      <c r="AC8" s="51">
        <v>15.30603475441019</v>
      </c>
      <c r="AD8" s="52">
        <v>55.617369183964612</v>
      </c>
      <c r="AE8" s="38"/>
    </row>
    <row r="9" spans="1:31" ht="14.95" thickBot="1">
      <c r="A9" s="205" t="s">
        <v>6</v>
      </c>
      <c r="B9" s="3" t="s">
        <v>3</v>
      </c>
      <c r="C9" s="4">
        <v>37664</v>
      </c>
      <c r="D9" s="5">
        <v>37975</v>
      </c>
      <c r="E9" s="4">
        <v>37311</v>
      </c>
      <c r="F9" s="4">
        <v>35130</v>
      </c>
      <c r="G9" s="4">
        <v>34910</v>
      </c>
      <c r="H9" s="4">
        <v>34742</v>
      </c>
      <c r="I9" s="4">
        <v>34205</v>
      </c>
      <c r="J9" s="4">
        <v>33141</v>
      </c>
      <c r="K9" s="4">
        <v>32656</v>
      </c>
      <c r="L9" s="4">
        <v>31463</v>
      </c>
      <c r="M9" s="4">
        <v>31245</v>
      </c>
      <c r="N9" s="4">
        <v>27979</v>
      </c>
      <c r="O9" s="71">
        <v>27006</v>
      </c>
      <c r="P9" s="6">
        <v>27107</v>
      </c>
      <c r="Q9" s="71">
        <v>26715</v>
      </c>
      <c r="R9" s="71">
        <f>'Dati ISTAT 16 senza IncMort'!B26</f>
        <v>26376</v>
      </c>
      <c r="S9" s="71">
        <f>'2016 e 2017 da spss'!J20</f>
        <v>26502</v>
      </c>
      <c r="T9" s="71">
        <f>'2018 da spss'!C5</f>
        <v>25896</v>
      </c>
      <c r="U9" s="7">
        <f>'2019 da spss'!D5</f>
        <v>25480</v>
      </c>
      <c r="V9" s="6">
        <f t="shared" si="0"/>
        <v>593503</v>
      </c>
      <c r="Y9" s="216"/>
      <c r="Z9" s="41" t="s">
        <v>7</v>
      </c>
      <c r="AA9" s="45">
        <v>26854</v>
      </c>
      <c r="AB9" s="51">
        <v>15.385673116037104</v>
      </c>
      <c r="AC9" s="51">
        <v>15.385673116037104</v>
      </c>
      <c r="AD9" s="52">
        <v>71.003042300001724</v>
      </c>
      <c r="AE9" s="38"/>
    </row>
    <row r="10" spans="1:31" ht="14.95" thickBot="1">
      <c r="A10" s="206"/>
      <c r="B10" s="3" t="s">
        <v>4</v>
      </c>
      <c r="C10" s="9">
        <v>805</v>
      </c>
      <c r="D10" s="10">
        <v>786</v>
      </c>
      <c r="E10" s="10">
        <v>752</v>
      </c>
      <c r="F10" s="10">
        <v>659</v>
      </c>
      <c r="G10" s="10">
        <v>655</v>
      </c>
      <c r="H10" s="10">
        <v>619</v>
      </c>
      <c r="I10" s="10">
        <v>598</v>
      </c>
      <c r="J10" s="10">
        <v>557</v>
      </c>
      <c r="K10" s="10">
        <v>553</v>
      </c>
      <c r="L10" s="10">
        <v>514</v>
      </c>
      <c r="M10" s="10">
        <v>493</v>
      </c>
      <c r="N10" s="10">
        <v>441</v>
      </c>
      <c r="O10" s="11">
        <v>401</v>
      </c>
      <c r="P10" s="12">
        <v>448</v>
      </c>
      <c r="Q10" s="70">
        <v>411</v>
      </c>
      <c r="R10" s="70">
        <f>'2016 e 2017 da spss'!C5</f>
        <v>428</v>
      </c>
      <c r="S10" s="70">
        <f>'2016 e 2017 da spss'!C20</f>
        <v>424</v>
      </c>
      <c r="T10" s="70">
        <f>'2018 da spss'!C20</f>
        <v>459</v>
      </c>
      <c r="U10" s="70">
        <f>'2019 da spss'!D20</f>
        <v>405</v>
      </c>
      <c r="V10" s="6">
        <f t="shared" si="0"/>
        <v>10408</v>
      </c>
      <c r="Y10" s="216"/>
      <c r="Z10" s="41" t="s">
        <v>8</v>
      </c>
      <c r="AA10" s="45">
        <v>26900</v>
      </c>
      <c r="AB10" s="51">
        <v>15.412028257294931</v>
      </c>
      <c r="AC10" s="51">
        <v>15.412028257294931</v>
      </c>
      <c r="AD10" s="52">
        <v>86.415070557296644</v>
      </c>
      <c r="AE10" s="38"/>
    </row>
    <row r="11" spans="1:31" ht="14.95" thickBot="1">
      <c r="A11" s="205" t="s">
        <v>7</v>
      </c>
      <c r="B11" s="3" t="s">
        <v>3</v>
      </c>
      <c r="C11" s="4">
        <v>37964</v>
      </c>
      <c r="D11" s="5">
        <v>38560</v>
      </c>
      <c r="E11" s="4">
        <v>37003</v>
      </c>
      <c r="F11" s="4">
        <v>36182</v>
      </c>
      <c r="G11" s="4">
        <v>34752</v>
      </c>
      <c r="H11" s="4">
        <v>36041</v>
      </c>
      <c r="I11" s="4">
        <v>34010</v>
      </c>
      <c r="J11" s="4">
        <v>32374</v>
      </c>
      <c r="K11" s="4">
        <v>33414</v>
      </c>
      <c r="L11" s="4">
        <v>32179</v>
      </c>
      <c r="M11" s="4">
        <v>30421</v>
      </c>
      <c r="N11" s="4">
        <v>28559</v>
      </c>
      <c r="O11" s="6">
        <v>27613</v>
      </c>
      <c r="P11" s="71">
        <v>26599</v>
      </c>
      <c r="Q11" s="71">
        <v>26854</v>
      </c>
      <c r="R11" s="71">
        <f>'Dati ISTAT 16 senza IncMort'!B27</f>
        <v>26572</v>
      </c>
      <c r="S11" s="71">
        <f>'2016 e 2017 da spss'!J21</f>
        <v>26638</v>
      </c>
      <c r="T11" s="71">
        <f>'2018 da spss'!C6</f>
        <v>26238</v>
      </c>
      <c r="U11" s="7">
        <f>'2019 da spss'!D6</f>
        <v>25910</v>
      </c>
      <c r="V11" s="6">
        <f t="shared" si="0"/>
        <v>597883</v>
      </c>
      <c r="Y11" s="216"/>
      <c r="Z11" s="41" t="s">
        <v>9</v>
      </c>
      <c r="AA11" s="45">
        <v>23711</v>
      </c>
      <c r="AB11" s="51">
        <v>13.58492944270335</v>
      </c>
      <c r="AC11" s="51">
        <v>13.58492944270335</v>
      </c>
      <c r="AD11" s="52">
        <v>100</v>
      </c>
      <c r="AE11" s="38"/>
    </row>
    <row r="12" spans="1:31" ht="14.95" thickBot="1">
      <c r="A12" s="206"/>
      <c r="B12" s="3" t="s">
        <v>4</v>
      </c>
      <c r="C12" s="10">
        <v>855</v>
      </c>
      <c r="D12" s="9">
        <v>875</v>
      </c>
      <c r="E12" s="10">
        <v>832</v>
      </c>
      <c r="F12" s="10">
        <v>729</v>
      </c>
      <c r="G12" s="10">
        <v>668</v>
      </c>
      <c r="H12" s="10">
        <v>656</v>
      </c>
      <c r="I12" s="10">
        <v>638</v>
      </c>
      <c r="J12" s="10">
        <v>595</v>
      </c>
      <c r="K12" s="10">
        <v>547</v>
      </c>
      <c r="L12" s="10">
        <v>482</v>
      </c>
      <c r="M12" s="10">
        <v>474</v>
      </c>
      <c r="N12" s="10">
        <v>484</v>
      </c>
      <c r="O12" s="12">
        <v>441</v>
      </c>
      <c r="P12" s="70">
        <v>430</v>
      </c>
      <c r="Q12" s="70">
        <v>436</v>
      </c>
      <c r="R12" s="70">
        <f>'2016 e 2017 da spss'!C6</f>
        <v>401</v>
      </c>
      <c r="S12" s="70">
        <f>'2016 e 2017 da spss'!C21</f>
        <v>454</v>
      </c>
      <c r="T12" s="70">
        <f>'2018 da spss'!C21</f>
        <v>434</v>
      </c>
      <c r="U12" s="11">
        <f>'2019 da spss'!D21</f>
        <v>396</v>
      </c>
      <c r="V12" s="6">
        <f t="shared" si="0"/>
        <v>10827</v>
      </c>
      <c r="Y12" s="217"/>
      <c r="Z12" s="42" t="s">
        <v>11</v>
      </c>
      <c r="AA12" s="46">
        <v>174539</v>
      </c>
      <c r="AB12" s="53">
        <v>100</v>
      </c>
      <c r="AC12" s="53">
        <v>100</v>
      </c>
      <c r="AD12" s="54"/>
      <c r="AE12" s="38"/>
    </row>
    <row r="13" spans="1:31" ht="14.95" thickBot="1">
      <c r="A13" s="205" t="s">
        <v>8</v>
      </c>
      <c r="B13" s="3" t="s">
        <v>3</v>
      </c>
      <c r="C13" s="4">
        <v>40241</v>
      </c>
      <c r="D13" s="5">
        <v>40952</v>
      </c>
      <c r="E13" s="4">
        <v>38044</v>
      </c>
      <c r="F13" s="4">
        <v>37615</v>
      </c>
      <c r="G13" s="4">
        <v>37131</v>
      </c>
      <c r="H13" s="4">
        <v>36574</v>
      </c>
      <c r="I13" s="4">
        <v>36230</v>
      </c>
      <c r="J13" s="4">
        <v>33914</v>
      </c>
      <c r="K13" s="4">
        <v>33349</v>
      </c>
      <c r="L13" s="4">
        <v>33834</v>
      </c>
      <c r="M13" s="4">
        <v>32121</v>
      </c>
      <c r="N13" s="4">
        <v>29651</v>
      </c>
      <c r="O13" s="6">
        <v>28122</v>
      </c>
      <c r="P13" s="71">
        <v>27201</v>
      </c>
      <c r="Q13" s="71">
        <v>26900</v>
      </c>
      <c r="R13" s="71">
        <f>'Dati ISTAT 16 senza IncMort'!B28</f>
        <v>27937</v>
      </c>
      <c r="S13" s="71">
        <f>'2016 e 2017 da spss'!J22</f>
        <v>27057</v>
      </c>
      <c r="T13" s="71">
        <f>'2018 da spss'!C7</f>
        <v>27057</v>
      </c>
      <c r="U13" s="7">
        <f>'2019 da spss'!D7</f>
        <v>26484</v>
      </c>
      <c r="V13" s="6">
        <f t="shared" si="0"/>
        <v>620414</v>
      </c>
    </row>
    <row r="14" spans="1:31" ht="14.95" thickBot="1">
      <c r="A14" s="206"/>
      <c r="B14" s="3" t="s">
        <v>4</v>
      </c>
      <c r="C14" s="9">
        <v>934</v>
      </c>
      <c r="D14" s="10">
        <v>891</v>
      </c>
      <c r="E14" s="10">
        <v>820</v>
      </c>
      <c r="F14" s="10">
        <v>779</v>
      </c>
      <c r="G14" s="10">
        <v>738</v>
      </c>
      <c r="H14" s="10">
        <v>740</v>
      </c>
      <c r="I14" s="10">
        <v>687</v>
      </c>
      <c r="J14" s="10">
        <v>628</v>
      </c>
      <c r="K14" s="10">
        <v>565</v>
      </c>
      <c r="L14" s="10">
        <v>575</v>
      </c>
      <c r="M14" s="10">
        <v>504</v>
      </c>
      <c r="N14" s="10">
        <v>529</v>
      </c>
      <c r="O14" s="12">
        <v>471</v>
      </c>
      <c r="P14" s="70">
        <v>426</v>
      </c>
      <c r="Q14" s="70">
        <v>433</v>
      </c>
      <c r="R14" s="70">
        <f>'2016 e 2017 da spss'!C7</f>
        <v>466</v>
      </c>
      <c r="S14" s="70">
        <f>'2016 e 2017 da spss'!C22</f>
        <v>424</v>
      </c>
      <c r="T14" s="70">
        <f>'2018 da spss'!C22</f>
        <v>422</v>
      </c>
      <c r="U14" s="11">
        <f>'2019 da spss'!D22</f>
        <v>397</v>
      </c>
      <c r="V14" s="6">
        <f t="shared" si="0"/>
        <v>11429</v>
      </c>
    </row>
    <row r="15" spans="1:31" ht="14.95" thickBot="1">
      <c r="A15" s="205" t="s">
        <v>9</v>
      </c>
      <c r="B15" s="3" t="s">
        <v>3</v>
      </c>
      <c r="C15" s="4">
        <v>38692</v>
      </c>
      <c r="D15" s="5">
        <v>39341</v>
      </c>
      <c r="E15" s="4">
        <v>36448</v>
      </c>
      <c r="F15" s="4">
        <v>35463</v>
      </c>
      <c r="G15" s="4">
        <v>35616</v>
      </c>
      <c r="H15" s="4">
        <v>34181</v>
      </c>
      <c r="I15" s="4">
        <v>32627</v>
      </c>
      <c r="J15" s="4">
        <v>31030</v>
      </c>
      <c r="K15" s="4">
        <v>29522</v>
      </c>
      <c r="L15" s="4">
        <v>29544</v>
      </c>
      <c r="M15" s="4">
        <v>28725</v>
      </c>
      <c r="N15" s="4">
        <v>26095</v>
      </c>
      <c r="O15" s="6">
        <v>24746</v>
      </c>
      <c r="P15" s="71">
        <v>24143</v>
      </c>
      <c r="Q15" s="71">
        <v>23711</v>
      </c>
      <c r="R15" s="71">
        <f>'Dati ISTAT 16 senza IncMort'!B29</f>
        <v>24272</v>
      </c>
      <c r="S15" s="71">
        <f>'2016 e 2017 da spss'!J23</f>
        <v>23518</v>
      </c>
      <c r="T15" s="7">
        <f>'2018 da spss'!C8</f>
        <v>23508</v>
      </c>
      <c r="U15" s="71">
        <f>'2019 da spss'!D8</f>
        <v>23744</v>
      </c>
      <c r="V15" s="6">
        <f t="shared" si="0"/>
        <v>564926</v>
      </c>
      <c r="Y15" s="218" t="s">
        <v>44</v>
      </c>
      <c r="Z15" s="219"/>
      <c r="AA15" s="219"/>
      <c r="AB15" s="219"/>
      <c r="AC15" s="219"/>
      <c r="AD15" s="219"/>
      <c r="AE15" s="38"/>
    </row>
    <row r="16" spans="1:31" ht="19.7" thickBot="1">
      <c r="A16" s="206"/>
      <c r="B16" s="3" t="s">
        <v>4</v>
      </c>
      <c r="C16" s="5">
        <v>1122</v>
      </c>
      <c r="D16" s="4">
        <v>1069</v>
      </c>
      <c r="E16" s="4">
        <v>1018</v>
      </c>
      <c r="F16" s="10">
        <v>981</v>
      </c>
      <c r="G16" s="10">
        <v>910</v>
      </c>
      <c r="H16" s="10">
        <v>898</v>
      </c>
      <c r="I16" s="10">
        <v>830</v>
      </c>
      <c r="J16" s="10">
        <v>748</v>
      </c>
      <c r="K16" s="10">
        <v>642</v>
      </c>
      <c r="L16" s="10">
        <v>661</v>
      </c>
      <c r="M16" s="10">
        <v>598</v>
      </c>
      <c r="N16" s="10">
        <v>580</v>
      </c>
      <c r="O16" s="70">
        <v>497</v>
      </c>
      <c r="P16" s="12">
        <v>509</v>
      </c>
      <c r="Q16" s="12">
        <v>562</v>
      </c>
      <c r="R16" s="70">
        <f>'2016 e 2017 da spss'!C8</f>
        <v>517</v>
      </c>
      <c r="S16" s="70">
        <f>'2016 e 2017 da spss'!C23</f>
        <v>508</v>
      </c>
      <c r="T16" s="11">
        <f>'2018 da spss'!C23</f>
        <v>454</v>
      </c>
      <c r="U16" s="70">
        <f>'2019 da spss'!D23</f>
        <v>527</v>
      </c>
      <c r="V16" s="6">
        <f t="shared" si="0"/>
        <v>13631</v>
      </c>
      <c r="Y16" s="213" t="s">
        <v>37</v>
      </c>
      <c r="Z16" s="214"/>
      <c r="AA16" s="39" t="s">
        <v>38</v>
      </c>
      <c r="AB16" s="47" t="s">
        <v>39</v>
      </c>
      <c r="AC16" s="47" t="s">
        <v>40</v>
      </c>
      <c r="AD16" s="48" t="s">
        <v>41</v>
      </c>
      <c r="AE16" s="38"/>
    </row>
    <row r="17" spans="1:31" ht="14.95" thickBot="1">
      <c r="A17" s="205" t="s">
        <v>10</v>
      </c>
      <c r="B17" s="3" t="s">
        <v>3</v>
      </c>
      <c r="C17" s="5">
        <v>32278</v>
      </c>
      <c r="D17" s="4">
        <v>31553</v>
      </c>
      <c r="E17" s="4">
        <v>29823</v>
      </c>
      <c r="F17" s="4">
        <v>28660</v>
      </c>
      <c r="G17" s="4">
        <v>28045</v>
      </c>
      <c r="H17" s="4">
        <v>27374</v>
      </c>
      <c r="I17" s="4">
        <v>25570</v>
      </c>
      <c r="J17" s="4">
        <v>23407</v>
      </c>
      <c r="K17" s="4">
        <v>23073</v>
      </c>
      <c r="L17" s="4">
        <v>22491</v>
      </c>
      <c r="M17" s="4">
        <v>21586</v>
      </c>
      <c r="N17" s="4">
        <v>19770</v>
      </c>
      <c r="O17" s="6">
        <v>19133</v>
      </c>
      <c r="P17" s="71">
        <v>18642</v>
      </c>
      <c r="Q17" s="71">
        <v>18585</v>
      </c>
      <c r="R17" s="7">
        <f>'Dati ISTAT 16 senza IncMort'!B30</f>
        <v>18283</v>
      </c>
      <c r="S17" s="71">
        <f>'2016 e 2017 da spss'!J24</f>
        <v>19253</v>
      </c>
      <c r="T17" s="71">
        <f>'2018 da spss'!C9</f>
        <v>18610</v>
      </c>
      <c r="U17" s="71">
        <f>'2019 da spss'!D9</f>
        <v>18537</v>
      </c>
      <c r="V17" s="6">
        <f t="shared" si="0"/>
        <v>444673</v>
      </c>
      <c r="Y17" s="215" t="s">
        <v>42</v>
      </c>
      <c r="Z17" s="40" t="s">
        <v>10</v>
      </c>
      <c r="AA17" s="44">
        <v>521</v>
      </c>
      <c r="AB17" s="49">
        <v>16.100123609394313</v>
      </c>
      <c r="AC17" s="49">
        <v>16.100123609394313</v>
      </c>
      <c r="AD17" s="50">
        <v>16.100123609394313</v>
      </c>
      <c r="AE17" s="38"/>
    </row>
    <row r="18" spans="1:31" ht="14.95" thickBot="1">
      <c r="A18" s="206"/>
      <c r="B18" s="3" t="s">
        <v>4</v>
      </c>
      <c r="C18" s="4">
        <v>1058</v>
      </c>
      <c r="D18" s="5">
        <v>1082</v>
      </c>
      <c r="E18" s="4">
        <v>1018</v>
      </c>
      <c r="F18" s="4">
        <v>1014</v>
      </c>
      <c r="G18" s="10">
        <v>920</v>
      </c>
      <c r="H18" s="10">
        <v>880</v>
      </c>
      <c r="I18" s="10">
        <v>764</v>
      </c>
      <c r="J18" s="10">
        <v>716</v>
      </c>
      <c r="K18" s="10">
        <v>639</v>
      </c>
      <c r="L18" s="10">
        <v>632</v>
      </c>
      <c r="M18" s="10">
        <v>550</v>
      </c>
      <c r="N18" s="10">
        <v>560</v>
      </c>
      <c r="O18" s="70">
        <v>501</v>
      </c>
      <c r="P18" s="12">
        <v>511</v>
      </c>
      <c r="Q18" s="70">
        <v>521</v>
      </c>
      <c r="R18" s="11">
        <f>'2016 e 2017 da spss'!C9</f>
        <v>452</v>
      </c>
      <c r="S18" s="70">
        <f>'2016 e 2017 da spss'!C24</f>
        <v>496</v>
      </c>
      <c r="T18" s="70">
        <f>'2018 da spss'!C24</f>
        <v>488</v>
      </c>
      <c r="U18" s="70">
        <f>'2019 da spss'!D24</f>
        <v>462</v>
      </c>
      <c r="V18" s="6">
        <f t="shared" si="0"/>
        <v>13264</v>
      </c>
      <c r="Y18" s="216"/>
      <c r="Z18" s="41" t="s">
        <v>2</v>
      </c>
      <c r="AA18" s="45">
        <v>468</v>
      </c>
      <c r="AB18" s="51">
        <v>14.46229913473424</v>
      </c>
      <c r="AC18" s="51">
        <v>14.46229913473424</v>
      </c>
      <c r="AD18" s="52">
        <v>30.562422744128554</v>
      </c>
      <c r="AE18" s="38"/>
    </row>
    <row r="19" spans="1:31" ht="14.95" thickBot="1">
      <c r="A19" s="207" t="s">
        <v>11</v>
      </c>
      <c r="B19" s="98" t="s">
        <v>3</v>
      </c>
      <c r="C19" s="13">
        <v>263100</v>
      </c>
      <c r="D19" s="14">
        <v>265402</v>
      </c>
      <c r="E19" s="13">
        <v>252271</v>
      </c>
      <c r="F19" s="13">
        <v>243490</v>
      </c>
      <c r="G19" s="13">
        <v>240011</v>
      </c>
      <c r="H19" s="13">
        <v>238124</v>
      </c>
      <c r="I19" s="13">
        <v>230871</v>
      </c>
      <c r="J19" s="13">
        <v>218963</v>
      </c>
      <c r="K19" s="13">
        <v>215405</v>
      </c>
      <c r="L19" s="13">
        <v>212997</v>
      </c>
      <c r="M19" s="13">
        <v>205638</v>
      </c>
      <c r="N19" s="13">
        <v>188228</v>
      </c>
      <c r="O19" s="8">
        <v>181660</v>
      </c>
      <c r="P19" s="72">
        <v>177031</v>
      </c>
      <c r="Q19" s="72">
        <f t="shared" ref="Q19:S20" si="1">SUM(Q5+Q7+Q9+Q11+Q13+Q15+Q17)</f>
        <v>174539</v>
      </c>
      <c r="R19" s="72">
        <f t="shared" si="1"/>
        <v>175791</v>
      </c>
      <c r="S19" s="72">
        <f t="shared" si="1"/>
        <v>174933</v>
      </c>
      <c r="T19" s="72">
        <f t="shared" ref="T19:U19" si="2">SUM(T5+T7+T9+T11+T13+T15+T17)</f>
        <v>172553</v>
      </c>
      <c r="U19" s="15">
        <f t="shared" si="2"/>
        <v>172183</v>
      </c>
      <c r="V19" s="16">
        <f t="shared" si="0"/>
        <v>4003190</v>
      </c>
      <c r="Y19" s="216"/>
      <c r="Z19" s="41" t="s">
        <v>5</v>
      </c>
      <c r="AA19" s="45">
        <v>405</v>
      </c>
      <c r="AB19" s="51">
        <v>12.515451174289247</v>
      </c>
      <c r="AC19" s="51">
        <v>12.515451174289247</v>
      </c>
      <c r="AD19" s="52">
        <v>43.077873918417801</v>
      </c>
      <c r="AE19" s="38"/>
    </row>
    <row r="20" spans="1:31" ht="14.95" thickBot="1">
      <c r="A20" s="208"/>
      <c r="B20" s="98" t="s">
        <v>4</v>
      </c>
      <c r="C20" s="14">
        <v>6455</v>
      </c>
      <c r="D20" s="13">
        <v>6332</v>
      </c>
      <c r="E20" s="13">
        <v>5929</v>
      </c>
      <c r="F20" s="13">
        <v>5548</v>
      </c>
      <c r="G20" s="13">
        <v>5271</v>
      </c>
      <c r="H20" s="13">
        <v>5178</v>
      </c>
      <c r="I20" s="13">
        <v>4718</v>
      </c>
      <c r="J20" s="13">
        <v>4364</v>
      </c>
      <c r="K20" s="13">
        <v>3973</v>
      </c>
      <c r="L20" s="13">
        <v>3871</v>
      </c>
      <c r="M20" s="13">
        <v>3616</v>
      </c>
      <c r="N20" s="13">
        <v>3515</v>
      </c>
      <c r="O20" s="72">
        <v>3161</v>
      </c>
      <c r="P20" s="8">
        <v>3175</v>
      </c>
      <c r="Q20" s="72">
        <f t="shared" si="1"/>
        <v>3236</v>
      </c>
      <c r="R20" s="72">
        <f t="shared" si="1"/>
        <v>3105</v>
      </c>
      <c r="S20" s="72">
        <f t="shared" si="1"/>
        <v>3178</v>
      </c>
      <c r="T20" s="72">
        <f t="shared" ref="T20:U20" si="3">SUM(T6+T8+T10+T12+T14+T16+T18)</f>
        <v>3086</v>
      </c>
      <c r="U20" s="15">
        <f t="shared" si="3"/>
        <v>2982</v>
      </c>
      <c r="V20" s="16">
        <f t="shared" si="0"/>
        <v>80693</v>
      </c>
      <c r="Y20" s="216"/>
      <c r="Z20" s="41" t="s">
        <v>6</v>
      </c>
      <c r="AA20" s="45">
        <v>411</v>
      </c>
      <c r="AB20" s="51">
        <v>12.700865265760198</v>
      </c>
      <c r="AC20" s="51">
        <v>12.700865265760198</v>
      </c>
      <c r="AD20" s="52">
        <v>55.778739184178001</v>
      </c>
      <c r="AE20" s="38"/>
    </row>
    <row r="21" spans="1:31">
      <c r="A21" s="202" t="s">
        <v>100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  <c r="U21" s="202"/>
      <c r="V21" s="202"/>
      <c r="Y21" s="216"/>
      <c r="Z21" s="41" t="s">
        <v>7</v>
      </c>
      <c r="AA21" s="45">
        <v>436</v>
      </c>
      <c r="AB21" s="51">
        <v>13.473423980222497</v>
      </c>
      <c r="AC21" s="51">
        <v>13.473423980222497</v>
      </c>
      <c r="AD21" s="52">
        <v>69.2521631644005</v>
      </c>
      <c r="AE21" s="38"/>
    </row>
    <row r="22" spans="1:31">
      <c r="A22" s="17"/>
      <c r="Y22" s="216"/>
      <c r="Z22" s="41" t="s">
        <v>8</v>
      </c>
      <c r="AA22" s="45">
        <v>433</v>
      </c>
      <c r="AB22" s="51">
        <v>13.380716934487021</v>
      </c>
      <c r="AC22" s="51">
        <v>13.380716934487021</v>
      </c>
      <c r="AD22" s="52">
        <v>82.632880098887512</v>
      </c>
      <c r="AE22" s="38"/>
    </row>
    <row r="23" spans="1:31" ht="16.3" thickBot="1">
      <c r="A23" s="28" t="s">
        <v>12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Y23" s="216"/>
      <c r="Z23" s="41" t="s">
        <v>9</v>
      </c>
      <c r="AA23" s="45">
        <v>562</v>
      </c>
      <c r="AB23" s="51">
        <v>17.367119901112485</v>
      </c>
      <c r="AC23" s="51">
        <v>17.367119901112485</v>
      </c>
      <c r="AD23" s="52">
        <v>100</v>
      </c>
      <c r="AE23" s="38"/>
    </row>
    <row r="24" spans="1:31" ht="14.95" thickBot="1">
      <c r="A24" s="211" t="s">
        <v>1</v>
      </c>
      <c r="B24" s="212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>
        <v>2017</v>
      </c>
      <c r="T24" s="2">
        <v>2018</v>
      </c>
      <c r="U24" s="2">
        <v>2019</v>
      </c>
      <c r="V24" s="2" t="s">
        <v>11</v>
      </c>
      <c r="Y24" s="217"/>
      <c r="Z24" s="42" t="s">
        <v>11</v>
      </c>
      <c r="AA24" s="46">
        <v>3236</v>
      </c>
      <c r="AB24" s="53">
        <v>100</v>
      </c>
      <c r="AC24" s="53">
        <v>100</v>
      </c>
      <c r="AD24" s="54"/>
      <c r="AE24" s="38"/>
    </row>
    <row r="25" spans="1:31" ht="14.95" thickBot="1">
      <c r="A25" s="205" t="s">
        <v>2</v>
      </c>
      <c r="B25" s="3" t="s">
        <v>3</v>
      </c>
      <c r="C25" s="35">
        <f>C5/V5*100</f>
        <v>6.5358889650166532</v>
      </c>
      <c r="D25" s="35">
        <f>D5/V5*100</f>
        <v>6.5655674872636736</v>
      </c>
      <c r="E25" s="35">
        <f>E5/V5*100</f>
        <v>6.1765244584941623</v>
      </c>
      <c r="F25" s="35">
        <f>F5/V5*100</f>
        <v>6.004558621017142</v>
      </c>
      <c r="G25" s="35">
        <f>G5/V5*100</f>
        <v>5.9334997591799912</v>
      </c>
      <c r="H25" s="35">
        <f>H5/V5*100</f>
        <v>5.8388676711009202</v>
      </c>
      <c r="I25" s="35">
        <f>I5/V5*100</f>
        <v>5.828692177759085</v>
      </c>
      <c r="J25" s="35">
        <f>J5/V5*100</f>
        <v>5.3640113151485957</v>
      </c>
      <c r="K25" s="35">
        <f>K5/V5*100</f>
        <v>5.4398187405452703</v>
      </c>
      <c r="L25" s="35">
        <f>L5/V5*100</f>
        <v>5.3740172169347344</v>
      </c>
      <c r="M25" s="35">
        <f>M5/V5*100</f>
        <v>5.1621973638688585</v>
      </c>
      <c r="N25" s="35">
        <f>N5/V5*100</f>
        <v>4.8002889840109075</v>
      </c>
      <c r="O25" s="35">
        <f>O5/V5*100</f>
        <v>4.6061066527375472</v>
      </c>
      <c r="P25" s="35">
        <f>P5/V5*100</f>
        <v>4.463310562840455</v>
      </c>
      <c r="Q25" s="35">
        <f>Q5/V5*100</f>
        <v>4.3912341516691207</v>
      </c>
      <c r="R25" s="35">
        <f>R5/V5*100</f>
        <v>4.3807194752158898</v>
      </c>
      <c r="S25" s="35">
        <f t="shared" ref="S25:S40" si="4">S5/V5*100</f>
        <v>4.4100588143515163</v>
      </c>
      <c r="T25" s="35">
        <f>T5/V5*100</f>
        <v>4.3344209805105383</v>
      </c>
      <c r="U25" s="35">
        <f t="shared" ref="U25:U40" si="5">U5/V5*100</f>
        <v>4.3902166023349363</v>
      </c>
      <c r="V25" s="124">
        <f>SUM(C25:U25)</f>
        <v>99.999999999999986</v>
      </c>
      <c r="W25" s="143">
        <f>SUM(C25:T25)</f>
        <v>95.609783397665055</v>
      </c>
    </row>
    <row r="26" spans="1:31" ht="14.95" thickBot="1">
      <c r="A26" s="206"/>
      <c r="B26" s="3" t="s">
        <v>4</v>
      </c>
      <c r="C26" s="35">
        <f t="shared" ref="C26:C40" si="6">C6/V6*100</f>
        <v>8.0697224015493862</v>
      </c>
      <c r="D26" s="35">
        <f t="shared" ref="D26:D40" si="7">D6/V6*100</f>
        <v>7.6547081066125608</v>
      </c>
      <c r="E26" s="35">
        <f t="shared" ref="E26:E40" si="8">E6/V6*100</f>
        <v>6.6678963386516648</v>
      </c>
      <c r="F26" s="35">
        <f t="shared" ref="F26:F40" si="9">F6/V6*100</f>
        <v>6.4465553813520247</v>
      </c>
      <c r="G26" s="35">
        <f t="shared" ref="G26:G40" si="10">G6/V6*100</f>
        <v>6.7232315779765752</v>
      </c>
      <c r="H26" s="35">
        <f t="shared" ref="H26:H40" si="11">H6/V6*100</f>
        <v>6.6586737987641795</v>
      </c>
      <c r="I26" s="35">
        <f t="shared" ref="I26:I40" si="12">I6/V6*100</f>
        <v>6.0684312459651393</v>
      </c>
      <c r="J26" s="35">
        <f t="shared" ref="J26:J40" si="13">J6/V6*100</f>
        <v>4.887946140367057</v>
      </c>
      <c r="K26" s="35">
        <f t="shared" ref="K26:K40" si="14">K6/V6*100</f>
        <v>4.9986166190168779</v>
      </c>
      <c r="L26" s="35">
        <f t="shared" ref="L26:L40" si="15">L6/V6*100</f>
        <v>4.8418334409296317</v>
      </c>
      <c r="M26" s="35">
        <f t="shared" ref="M26:M40" si="16">M6/V6*100</f>
        <v>4.5559347044175968</v>
      </c>
      <c r="N26" s="35">
        <f t="shared" ref="N26:N40" si="17">N6/V6*100</f>
        <v>4.4729318454302316</v>
      </c>
      <c r="O26" s="35">
        <f t="shared" ref="O26:O40" si="18">O6/V6*100</f>
        <v>3.8826892926311904</v>
      </c>
      <c r="P26" s="35">
        <f t="shared" ref="P26:P40" si="19">P6/V6*100</f>
        <v>3.9011343724061605</v>
      </c>
      <c r="Q26" s="35">
        <f>Q6/V6*100</f>
        <v>4.3161486673429863</v>
      </c>
      <c r="R26" s="35">
        <f t="shared" ref="R26:R40" si="20">R6/V6*100</f>
        <v>4.0302499308309505</v>
      </c>
      <c r="S26" s="35">
        <f t="shared" si="4"/>
        <v>4.2977035875680167</v>
      </c>
      <c r="T26" s="35">
        <f t="shared" ref="T26:T40" si="21">T6/V6*100</f>
        <v>3.8089089735313109</v>
      </c>
      <c r="U26" s="35">
        <f t="shared" si="5"/>
        <v>3.7166835746564604</v>
      </c>
      <c r="V26" s="124">
        <f t="shared" ref="V26:V40" si="22">SUM(C26:U26)</f>
        <v>100</v>
      </c>
      <c r="W26" s="143">
        <f t="shared" ref="W26:W40" si="23">SUM(C26:T26)</f>
        <v>96.283316425343543</v>
      </c>
    </row>
    <row r="27" spans="1:31" ht="14.95" thickBot="1">
      <c r="A27" s="205" t="s">
        <v>5</v>
      </c>
      <c r="B27" s="3" t="s">
        <v>3</v>
      </c>
      <c r="C27" s="35">
        <f t="shared" si="6"/>
        <v>6.3704636918020929</v>
      </c>
      <c r="D27" s="35">
        <f t="shared" si="7"/>
        <v>6.4692580627183816</v>
      </c>
      <c r="E27" s="35">
        <f t="shared" si="8"/>
        <v>6.2860240585403089</v>
      </c>
      <c r="F27" s="35">
        <f t="shared" si="9"/>
        <v>5.9165162233867381</v>
      </c>
      <c r="G27" s="35">
        <f t="shared" si="10"/>
        <v>5.8381562437198022</v>
      </c>
      <c r="H27" s="35">
        <f t="shared" si="11"/>
        <v>5.874127527489323</v>
      </c>
      <c r="I27" s="35">
        <f t="shared" si="12"/>
        <v>5.7182519644880676</v>
      </c>
      <c r="J27" s="35">
        <f t="shared" si="13"/>
        <v>5.6520512920108281</v>
      </c>
      <c r="K27" s="35">
        <f t="shared" si="14"/>
        <v>5.2884542311855833</v>
      </c>
      <c r="L27" s="35">
        <f t="shared" si="15"/>
        <v>5.3700229169164668</v>
      </c>
      <c r="M27" s="35">
        <f t="shared" si="16"/>
        <v>5.2523140681495395</v>
      </c>
      <c r="N27" s="35">
        <f t="shared" si="17"/>
        <v>4.7064962787453624</v>
      </c>
      <c r="O27" s="35">
        <f t="shared" si="18"/>
        <v>4.7083539506771217</v>
      </c>
      <c r="P27" s="35">
        <f t="shared" si="19"/>
        <v>4.5632866607333753</v>
      </c>
      <c r="Q27" s="35">
        <f t="shared" ref="Q27:Q38" si="24">Q7/V7*100</f>
        <v>4.3707642968965059</v>
      </c>
      <c r="R27" s="35">
        <f t="shared" si="20"/>
        <v>4.4786781482050664</v>
      </c>
      <c r="S27" s="35">
        <f t="shared" si="4"/>
        <v>4.3842746382183915</v>
      </c>
      <c r="T27" s="35">
        <f t="shared" si="21"/>
        <v>4.3378328399244097</v>
      </c>
      <c r="U27" s="35">
        <f t="shared" si="5"/>
        <v>4.4146729061926342</v>
      </c>
      <c r="V27" s="124">
        <f t="shared" si="22"/>
        <v>100</v>
      </c>
      <c r="W27" s="143">
        <f t="shared" si="23"/>
        <v>95.585327093807365</v>
      </c>
    </row>
    <row r="28" spans="1:31" ht="14.95" thickBot="1">
      <c r="A28" s="206"/>
      <c r="B28" s="3" t="s">
        <v>4</v>
      </c>
      <c r="C28" s="35">
        <f t="shared" si="6"/>
        <v>7.8320862889903795</v>
      </c>
      <c r="D28" s="35">
        <f t="shared" si="7"/>
        <v>7.7640656884656494</v>
      </c>
      <c r="E28" s="35">
        <f t="shared" si="8"/>
        <v>7.4433971431347778</v>
      </c>
      <c r="F28" s="35">
        <f t="shared" si="9"/>
        <v>6.6757360800699646</v>
      </c>
      <c r="G28" s="35">
        <f t="shared" si="10"/>
        <v>6.3259158487999221</v>
      </c>
      <c r="H28" s="35">
        <f t="shared" si="11"/>
        <v>6.4425225925566032</v>
      </c>
      <c r="I28" s="35">
        <f t="shared" si="12"/>
        <v>5.2764551549897964</v>
      </c>
      <c r="J28" s="35">
        <f t="shared" si="13"/>
        <v>5.7331649013701291</v>
      </c>
      <c r="K28" s="35">
        <f t="shared" si="14"/>
        <v>4.7128558934991736</v>
      </c>
      <c r="L28" s="35">
        <f t="shared" si="15"/>
        <v>4.6837042075600035</v>
      </c>
      <c r="M28" s="35">
        <f t="shared" si="16"/>
        <v>4.8877660091341948</v>
      </c>
      <c r="N28" s="35">
        <f t="shared" si="17"/>
        <v>4.2367116898260617</v>
      </c>
      <c r="O28" s="35">
        <f t="shared" si="18"/>
        <v>4.1686910893013307</v>
      </c>
      <c r="P28" s="35">
        <f t="shared" si="19"/>
        <v>4.1589738606549407</v>
      </c>
      <c r="Q28" s="35">
        <f t="shared" si="24"/>
        <v>3.9354776017879698</v>
      </c>
      <c r="R28" s="35">
        <f t="shared" si="20"/>
        <v>3.9257603731415798</v>
      </c>
      <c r="S28" s="35">
        <f t="shared" si="4"/>
        <v>3.9451948304343598</v>
      </c>
      <c r="T28" s="35">
        <f t="shared" si="21"/>
        <v>4.0423671168982604</v>
      </c>
      <c r="U28" s="35">
        <f t="shared" si="5"/>
        <v>3.8091536293848995</v>
      </c>
      <c r="V28" s="124">
        <f t="shared" si="22"/>
        <v>100</v>
      </c>
      <c r="W28" s="143">
        <f t="shared" si="23"/>
        <v>96.190846370615105</v>
      </c>
    </row>
    <row r="29" spans="1:31" ht="14.95" thickBot="1">
      <c r="A29" s="205" t="s">
        <v>6</v>
      </c>
      <c r="B29" s="3" t="s">
        <v>3</v>
      </c>
      <c r="C29" s="35">
        <f t="shared" si="6"/>
        <v>6.3460504833168496</v>
      </c>
      <c r="D29" s="35">
        <f t="shared" si="7"/>
        <v>6.398451229395639</v>
      </c>
      <c r="E29" s="35">
        <f t="shared" si="8"/>
        <v>6.2865731091502477</v>
      </c>
      <c r="F29" s="35">
        <f t="shared" si="9"/>
        <v>5.919093922018928</v>
      </c>
      <c r="G29" s="35">
        <f t="shared" si="10"/>
        <v>5.8820258701303949</v>
      </c>
      <c r="H29" s="35">
        <f t="shared" si="11"/>
        <v>5.853719357779152</v>
      </c>
      <c r="I29" s="35">
        <f t="shared" si="12"/>
        <v>5.7632396129421419</v>
      </c>
      <c r="J29" s="35">
        <f t="shared" si="13"/>
        <v>5.5839650347176004</v>
      </c>
      <c r="K29" s="35">
        <f t="shared" si="14"/>
        <v>5.5022468294178797</v>
      </c>
      <c r="L29" s="35">
        <f t="shared" si="15"/>
        <v>5.3012368934950622</v>
      </c>
      <c r="M29" s="35">
        <f t="shared" si="16"/>
        <v>5.2645058238964255</v>
      </c>
      <c r="N29" s="35">
        <f t="shared" si="17"/>
        <v>4.7142137444966581</v>
      </c>
      <c r="O29" s="35">
        <f t="shared" si="18"/>
        <v>4.5502718604623729</v>
      </c>
      <c r="P29" s="35">
        <f t="shared" si="19"/>
        <v>4.5672894661021086</v>
      </c>
      <c r="Q29" s="35">
        <f t="shared" si="24"/>
        <v>4.5012409372825415</v>
      </c>
      <c r="R29" s="35">
        <f t="shared" si="20"/>
        <v>4.444122439145211</v>
      </c>
      <c r="S29" s="35">
        <f t="shared" si="4"/>
        <v>4.4653523234086432</v>
      </c>
      <c r="T29" s="35">
        <f t="shared" si="21"/>
        <v>4.3632466895702295</v>
      </c>
      <c r="U29" s="35">
        <f t="shared" si="5"/>
        <v>4.2931543732719124</v>
      </c>
      <c r="V29" s="124">
        <f t="shared" si="22"/>
        <v>100</v>
      </c>
      <c r="W29" s="143">
        <f t="shared" si="23"/>
        <v>95.706845626728082</v>
      </c>
    </row>
    <row r="30" spans="1:31" ht="14.95" thickBot="1">
      <c r="A30" s="206"/>
      <c r="B30" s="3" t="s">
        <v>4</v>
      </c>
      <c r="C30" s="35">
        <f t="shared" si="6"/>
        <v>7.7344350499615677</v>
      </c>
      <c r="D30" s="35">
        <f t="shared" si="7"/>
        <v>7.5518831667947737</v>
      </c>
      <c r="E30" s="35">
        <f t="shared" si="8"/>
        <v>7.2252113758647196</v>
      </c>
      <c r="F30" s="35">
        <f t="shared" si="9"/>
        <v>6.3316679477325142</v>
      </c>
      <c r="G30" s="35">
        <f t="shared" si="10"/>
        <v>6.2932359723289784</v>
      </c>
      <c r="H30" s="35">
        <f t="shared" si="11"/>
        <v>5.9473481936971559</v>
      </c>
      <c r="I30" s="35">
        <f t="shared" si="12"/>
        <v>5.7455803228285935</v>
      </c>
      <c r="J30" s="35">
        <f t="shared" si="13"/>
        <v>5.351652574942352</v>
      </c>
      <c r="K30" s="35">
        <f t="shared" si="14"/>
        <v>5.3132205995388162</v>
      </c>
      <c r="L30" s="35">
        <f t="shared" si="15"/>
        <v>4.938508839354343</v>
      </c>
      <c r="M30" s="35">
        <f t="shared" si="16"/>
        <v>4.7367409684857797</v>
      </c>
      <c r="N30" s="35">
        <f t="shared" si="17"/>
        <v>4.2371252882398149</v>
      </c>
      <c r="O30" s="35">
        <f t="shared" si="18"/>
        <v>3.852805534204458</v>
      </c>
      <c r="P30" s="35">
        <f t="shared" si="19"/>
        <v>4.3043812451960033</v>
      </c>
      <c r="Q30" s="35">
        <f t="shared" si="24"/>
        <v>3.9488854727132976</v>
      </c>
      <c r="R30" s="35">
        <f t="shared" si="20"/>
        <v>4.1122213681783242</v>
      </c>
      <c r="S30" s="35">
        <f t="shared" si="4"/>
        <v>4.0737893927747892</v>
      </c>
      <c r="T30" s="35">
        <f t="shared" si="21"/>
        <v>4.4100691775557266</v>
      </c>
      <c r="U30" s="35">
        <f t="shared" si="5"/>
        <v>3.8912375096079943</v>
      </c>
      <c r="V30" s="124">
        <f t="shared" si="22"/>
        <v>99.999999999999986</v>
      </c>
      <c r="W30" s="143">
        <f t="shared" si="23"/>
        <v>96.108762490391996</v>
      </c>
    </row>
    <row r="31" spans="1:31" ht="14.95" thickBot="1">
      <c r="A31" s="205" t="s">
        <v>7</v>
      </c>
      <c r="B31" s="3" t="s">
        <v>3</v>
      </c>
      <c r="C31" s="35">
        <f t="shared" si="6"/>
        <v>6.3497373231886503</v>
      </c>
      <c r="D31" s="35">
        <f t="shared" si="7"/>
        <v>6.4494223786259184</v>
      </c>
      <c r="E31" s="35">
        <f t="shared" si="8"/>
        <v>6.189003534136277</v>
      </c>
      <c r="F31" s="35">
        <f t="shared" si="9"/>
        <v>6.0516856977033973</v>
      </c>
      <c r="G31" s="35">
        <f t="shared" si="10"/>
        <v>5.8125084673757241</v>
      </c>
      <c r="H31" s="35">
        <f t="shared" si="11"/>
        <v>6.0281024882794787</v>
      </c>
      <c r="I31" s="35">
        <f t="shared" si="12"/>
        <v>5.6884039184924147</v>
      </c>
      <c r="J31" s="35">
        <f t="shared" si="13"/>
        <v>5.414771786453203</v>
      </c>
      <c r="K31" s="35">
        <f t="shared" si="14"/>
        <v>5.5887188630551465</v>
      </c>
      <c r="L31" s="35">
        <f t="shared" si="15"/>
        <v>5.3821567095903378</v>
      </c>
      <c r="M31" s="35">
        <f t="shared" si="16"/>
        <v>5.0881192474112833</v>
      </c>
      <c r="N31" s="35">
        <f t="shared" si="17"/>
        <v>4.7766870775720331</v>
      </c>
      <c r="O31" s="35">
        <f t="shared" si="18"/>
        <v>4.6184621405860344</v>
      </c>
      <c r="P31" s="35">
        <f t="shared" si="19"/>
        <v>4.4488637408991396</v>
      </c>
      <c r="Q31" s="35">
        <f t="shared" si="24"/>
        <v>4.4915142260275003</v>
      </c>
      <c r="R31" s="35">
        <f t="shared" si="20"/>
        <v>4.4443478071796649</v>
      </c>
      <c r="S31" s="35">
        <f t="shared" si="4"/>
        <v>4.4553867562717118</v>
      </c>
      <c r="T31" s="35">
        <f t="shared" si="21"/>
        <v>4.388484034501734</v>
      </c>
      <c r="U31" s="35">
        <f t="shared" si="5"/>
        <v>4.3336238026503517</v>
      </c>
      <c r="V31" s="124">
        <f t="shared" si="22"/>
        <v>100</v>
      </c>
      <c r="W31" s="143">
        <f t="shared" si="23"/>
        <v>95.666376197349649</v>
      </c>
    </row>
    <row r="32" spans="1:31" ht="14.95" thickBot="1">
      <c r="A32" s="206"/>
      <c r="B32" s="3" t="s">
        <v>4</v>
      </c>
      <c r="C32" s="35">
        <f t="shared" si="6"/>
        <v>7.896924355777224</v>
      </c>
      <c r="D32" s="35">
        <f t="shared" si="7"/>
        <v>8.0816477325205494</v>
      </c>
      <c r="E32" s="35">
        <f t="shared" si="8"/>
        <v>7.6844924725223969</v>
      </c>
      <c r="F32" s="35">
        <f t="shared" si="9"/>
        <v>6.7331670822942637</v>
      </c>
      <c r="G32" s="35">
        <f t="shared" si="10"/>
        <v>6.169760783227118</v>
      </c>
      <c r="H32" s="35">
        <f t="shared" si="11"/>
        <v>6.0589267571811209</v>
      </c>
      <c r="I32" s="35">
        <f t="shared" si="12"/>
        <v>5.8926757181121276</v>
      </c>
      <c r="J32" s="35">
        <f t="shared" si="13"/>
        <v>5.4955204581139743</v>
      </c>
      <c r="K32" s="35">
        <f t="shared" si="14"/>
        <v>5.0521843539299898</v>
      </c>
      <c r="L32" s="35">
        <f t="shared" si="15"/>
        <v>4.4518333795141771</v>
      </c>
      <c r="M32" s="35">
        <f t="shared" si="16"/>
        <v>4.377944028816847</v>
      </c>
      <c r="N32" s="35">
        <f t="shared" si="17"/>
        <v>4.4703057171885101</v>
      </c>
      <c r="O32" s="35">
        <f t="shared" si="18"/>
        <v>4.0731504571903576</v>
      </c>
      <c r="P32" s="35">
        <f t="shared" si="19"/>
        <v>3.9715525999815275</v>
      </c>
      <c r="Q32" s="35">
        <f t="shared" si="24"/>
        <v>4.0269696130045256</v>
      </c>
      <c r="R32" s="35">
        <f t="shared" si="20"/>
        <v>3.7037037037037033</v>
      </c>
      <c r="S32" s="35">
        <f t="shared" si="4"/>
        <v>4.1932206520735198</v>
      </c>
      <c r="T32" s="35">
        <f t="shared" si="21"/>
        <v>4.0084972753301935</v>
      </c>
      <c r="U32" s="35">
        <f t="shared" si="5"/>
        <v>3.6575228595178721</v>
      </c>
      <c r="V32" s="124">
        <f t="shared" si="22"/>
        <v>99.999999999999986</v>
      </c>
      <c r="W32" s="143">
        <f t="shared" si="23"/>
        <v>96.342477140482117</v>
      </c>
    </row>
    <row r="33" spans="1:25" ht="14.95" thickBot="1">
      <c r="A33" s="205" t="s">
        <v>8</v>
      </c>
      <c r="B33" s="3" t="s">
        <v>3</v>
      </c>
      <c r="C33" s="35">
        <f t="shared" si="6"/>
        <v>6.4861527947467339</v>
      </c>
      <c r="D33" s="35">
        <f t="shared" si="7"/>
        <v>6.6007536902777817</v>
      </c>
      <c r="E33" s="35">
        <f t="shared" si="8"/>
        <v>6.1320344157288522</v>
      </c>
      <c r="F33" s="35">
        <f t="shared" si="9"/>
        <v>6.0628870399442949</v>
      </c>
      <c r="G33" s="35">
        <f t="shared" si="10"/>
        <v>5.984874615982231</v>
      </c>
      <c r="H33" s="35">
        <f t="shared" si="11"/>
        <v>5.8950958553482025</v>
      </c>
      <c r="I33" s="35">
        <f t="shared" si="12"/>
        <v>5.8396490085652477</v>
      </c>
      <c r="J33" s="35">
        <f t="shared" si="13"/>
        <v>5.4663498889451239</v>
      </c>
      <c r="K33" s="35">
        <f t="shared" si="14"/>
        <v>5.3752816667580037</v>
      </c>
      <c r="L33" s="35">
        <f t="shared" si="15"/>
        <v>5.4534552734142041</v>
      </c>
      <c r="M33" s="35">
        <f t="shared" si="16"/>
        <v>5.1773493183583863</v>
      </c>
      <c r="N33" s="35">
        <f t="shared" si="17"/>
        <v>4.7792280638412414</v>
      </c>
      <c r="O33" s="35">
        <f t="shared" si="18"/>
        <v>4.5327797245065398</v>
      </c>
      <c r="P33" s="35">
        <f t="shared" si="19"/>
        <v>4.384330463206827</v>
      </c>
      <c r="Q33" s="35">
        <f t="shared" si="24"/>
        <v>4.3358144722717409</v>
      </c>
      <c r="R33" s="35">
        <f t="shared" si="20"/>
        <v>4.5029609260912871</v>
      </c>
      <c r="S33" s="35">
        <f t="shared" si="4"/>
        <v>4.3611201552511716</v>
      </c>
      <c r="T33" s="35">
        <f t="shared" si="21"/>
        <v>4.3611201552511716</v>
      </c>
      <c r="U33" s="35">
        <f t="shared" si="5"/>
        <v>4.2687624715109589</v>
      </c>
      <c r="V33" s="124">
        <f t="shared" si="22"/>
        <v>99.999999999999986</v>
      </c>
      <c r="W33" s="143">
        <f t="shared" si="23"/>
        <v>95.731237528489032</v>
      </c>
    </row>
    <row r="34" spans="1:25" ht="14.95" thickBot="1">
      <c r="A34" s="206"/>
      <c r="B34" s="3" t="s">
        <v>4</v>
      </c>
      <c r="C34" s="35">
        <f t="shared" si="6"/>
        <v>8.1721935427421464</v>
      </c>
      <c r="D34" s="35">
        <f t="shared" si="7"/>
        <v>7.7959576515880658</v>
      </c>
      <c r="E34" s="35">
        <f t="shared" si="8"/>
        <v>7.1747309475894649</v>
      </c>
      <c r="F34" s="35">
        <f t="shared" si="9"/>
        <v>6.8159944002099921</v>
      </c>
      <c r="G34" s="35">
        <f t="shared" si="10"/>
        <v>6.4572578528305185</v>
      </c>
      <c r="H34" s="35">
        <f t="shared" si="11"/>
        <v>6.4747571966051272</v>
      </c>
      <c r="I34" s="35">
        <f t="shared" si="12"/>
        <v>6.011024586578003</v>
      </c>
      <c r="J34" s="35">
        <f t="shared" si="13"/>
        <v>5.4947939452270544</v>
      </c>
      <c r="K34" s="35">
        <f t="shared" si="14"/>
        <v>4.9435646163268876</v>
      </c>
      <c r="L34" s="35">
        <f t="shared" si="15"/>
        <v>5.0310613351999303</v>
      </c>
      <c r="M34" s="35">
        <f t="shared" si="16"/>
        <v>4.4098346312013303</v>
      </c>
      <c r="N34" s="35">
        <f t="shared" si="17"/>
        <v>4.6285764283839352</v>
      </c>
      <c r="O34" s="35">
        <f t="shared" si="18"/>
        <v>4.1210954589202906</v>
      </c>
      <c r="P34" s="35">
        <f t="shared" si="19"/>
        <v>3.7273602239915999</v>
      </c>
      <c r="Q34" s="35">
        <f t="shared" si="24"/>
        <v>3.78860792720273</v>
      </c>
      <c r="R34" s="35">
        <f t="shared" si="20"/>
        <v>4.0773470994837693</v>
      </c>
      <c r="S34" s="35">
        <f t="shared" si="4"/>
        <v>3.7098608802169917</v>
      </c>
      <c r="T34" s="35">
        <f t="shared" si="21"/>
        <v>3.692361536442383</v>
      </c>
      <c r="U34" s="35">
        <f t="shared" si="5"/>
        <v>3.4736197392597776</v>
      </c>
      <c r="V34" s="124">
        <f t="shared" si="22"/>
        <v>100</v>
      </c>
      <c r="W34" s="143">
        <f t="shared" si="23"/>
        <v>96.526380260740225</v>
      </c>
    </row>
    <row r="35" spans="1:25" ht="14.95" thickBot="1">
      <c r="A35" s="205" t="s">
        <v>9</v>
      </c>
      <c r="B35" s="3" t="s">
        <v>3</v>
      </c>
      <c r="C35" s="35">
        <f t="shared" si="6"/>
        <v>6.8490386351486743</v>
      </c>
      <c r="D35" s="35">
        <f t="shared" si="7"/>
        <v>6.9639209383175844</v>
      </c>
      <c r="E35" s="35">
        <f t="shared" si="8"/>
        <v>6.4518184682595594</v>
      </c>
      <c r="F35" s="35">
        <f t="shared" si="9"/>
        <v>6.2774593486580539</v>
      </c>
      <c r="G35" s="35">
        <f t="shared" si="10"/>
        <v>6.3045425418550387</v>
      </c>
      <c r="H35" s="35">
        <f t="shared" si="11"/>
        <v>6.0505269716741656</v>
      </c>
      <c r="I35" s="35">
        <f t="shared" si="12"/>
        <v>5.7754466956734154</v>
      </c>
      <c r="J35" s="35">
        <f t="shared" si="13"/>
        <v>5.4927548032839697</v>
      </c>
      <c r="K35" s="35">
        <f t="shared" si="14"/>
        <v>5.2258171866757772</v>
      </c>
      <c r="L35" s="35">
        <f t="shared" si="15"/>
        <v>5.2297115020374356</v>
      </c>
      <c r="M35" s="35">
        <f t="shared" si="16"/>
        <v>5.0847367619829855</v>
      </c>
      <c r="N35" s="35">
        <f t="shared" si="17"/>
        <v>4.6191890619302356</v>
      </c>
      <c r="O35" s="35">
        <f t="shared" si="18"/>
        <v>4.3803967245267517</v>
      </c>
      <c r="P35" s="35">
        <f t="shared" si="19"/>
        <v>4.2736570807503993</v>
      </c>
      <c r="Q35" s="35">
        <f t="shared" si="24"/>
        <v>4.1971868881942056</v>
      </c>
      <c r="R35" s="35">
        <f t="shared" si="20"/>
        <v>4.2964919299164839</v>
      </c>
      <c r="S35" s="35">
        <f t="shared" si="4"/>
        <v>4.1630231216123876</v>
      </c>
      <c r="T35" s="35">
        <f t="shared" si="21"/>
        <v>4.1612529782661802</v>
      </c>
      <c r="U35" s="35">
        <f t="shared" si="5"/>
        <v>4.2030283612366928</v>
      </c>
      <c r="V35" s="124">
        <f t="shared" si="22"/>
        <v>100</v>
      </c>
      <c r="W35" s="143">
        <f t="shared" si="23"/>
        <v>95.79697163876331</v>
      </c>
    </row>
    <row r="36" spans="1:25" ht="14.95" thickBot="1">
      <c r="A36" s="206"/>
      <c r="B36" s="3" t="s">
        <v>4</v>
      </c>
      <c r="C36" s="35">
        <f t="shared" si="6"/>
        <v>8.2312376201305852</v>
      </c>
      <c r="D36" s="35">
        <f t="shared" si="7"/>
        <v>7.8424180177536496</v>
      </c>
      <c r="E36" s="35">
        <f t="shared" si="8"/>
        <v>7.4682708532022595</v>
      </c>
      <c r="F36" s="35">
        <f t="shared" si="9"/>
        <v>7.1968307534296825</v>
      </c>
      <c r="G36" s="35">
        <f t="shared" si="10"/>
        <v>6.6759592106228451</v>
      </c>
      <c r="H36" s="35">
        <f t="shared" si="11"/>
        <v>6.5879245836695768</v>
      </c>
      <c r="I36" s="35">
        <f t="shared" si="12"/>
        <v>6.089061697601057</v>
      </c>
      <c r="J36" s="35">
        <f t="shared" si="13"/>
        <v>5.4874917467537232</v>
      </c>
      <c r="K36" s="35">
        <f t="shared" si="14"/>
        <v>4.7098525419998527</v>
      </c>
      <c r="L36" s="35">
        <f t="shared" si="15"/>
        <v>4.849240701342528</v>
      </c>
      <c r="M36" s="35">
        <f t="shared" si="16"/>
        <v>4.3870589098378696</v>
      </c>
      <c r="N36" s="35">
        <f t="shared" si="17"/>
        <v>4.2550069694079671</v>
      </c>
      <c r="O36" s="35">
        <f t="shared" si="18"/>
        <v>3.6461007996478614</v>
      </c>
      <c r="P36" s="35">
        <f t="shared" si="19"/>
        <v>3.7341354266011297</v>
      </c>
      <c r="Q36" s="35">
        <f t="shared" si="24"/>
        <v>4.1229550289780645</v>
      </c>
      <c r="R36" s="35">
        <f t="shared" si="20"/>
        <v>3.7928251779033086</v>
      </c>
      <c r="S36" s="35">
        <f t="shared" si="4"/>
        <v>3.7267992076883574</v>
      </c>
      <c r="T36" s="35">
        <f t="shared" si="21"/>
        <v>3.3306433863986502</v>
      </c>
      <c r="U36" s="35">
        <f t="shared" si="5"/>
        <v>3.8661873670310323</v>
      </c>
      <c r="V36" s="124">
        <f t="shared" si="22"/>
        <v>100.00000000000003</v>
      </c>
      <c r="W36" s="143">
        <f t="shared" si="23"/>
        <v>96.133812632968997</v>
      </c>
    </row>
    <row r="37" spans="1:25" ht="14.95" thickBot="1">
      <c r="A37" s="205" t="s">
        <v>10</v>
      </c>
      <c r="B37" s="3" t="s">
        <v>3</v>
      </c>
      <c r="C37" s="35">
        <f t="shared" si="6"/>
        <v>7.2588171532789261</v>
      </c>
      <c r="D37" s="35">
        <f t="shared" si="7"/>
        <v>7.0957759971934431</v>
      </c>
      <c r="E37" s="35">
        <f t="shared" si="8"/>
        <v>6.7067260661204973</v>
      </c>
      <c r="F37" s="35">
        <f t="shared" si="9"/>
        <v>6.4451855633240598</v>
      </c>
      <c r="G37" s="35">
        <f t="shared" si="10"/>
        <v>6.3068816860929271</v>
      </c>
      <c r="H37" s="35">
        <f t="shared" si="11"/>
        <v>6.1559842850813968</v>
      </c>
      <c r="I37" s="35">
        <f t="shared" si="12"/>
        <v>5.750292911870071</v>
      </c>
      <c r="J37" s="35">
        <f t="shared" si="13"/>
        <v>5.2638680558522779</v>
      </c>
      <c r="K37" s="35">
        <f t="shared" si="14"/>
        <v>5.1887566818763453</v>
      </c>
      <c r="L37" s="35">
        <f t="shared" si="15"/>
        <v>5.057873988301516</v>
      </c>
      <c r="M37" s="35">
        <f t="shared" si="16"/>
        <v>4.8543536486361889</v>
      </c>
      <c r="N37" s="35">
        <f t="shared" si="17"/>
        <v>4.4459636631862063</v>
      </c>
      <c r="O37" s="35">
        <f t="shared" si="18"/>
        <v>4.3027123301842032</v>
      </c>
      <c r="P37" s="35">
        <f t="shared" si="19"/>
        <v>4.1922941127525171</v>
      </c>
      <c r="Q37" s="35">
        <f t="shared" si="24"/>
        <v>4.1794757046189002</v>
      </c>
      <c r="R37" s="35">
        <f t="shared" si="20"/>
        <v>4.1115606299460508</v>
      </c>
      <c r="S37" s="35">
        <f t="shared" si="4"/>
        <v>4.3296984525707654</v>
      </c>
      <c r="T37" s="35">
        <f t="shared" si="21"/>
        <v>4.1850978134494339</v>
      </c>
      <c r="U37" s="35">
        <f t="shared" si="5"/>
        <v>4.1686812556642749</v>
      </c>
      <c r="V37" s="124">
        <f t="shared" si="22"/>
        <v>100</v>
      </c>
      <c r="W37" s="143">
        <f t="shared" si="23"/>
        <v>95.831318744335718</v>
      </c>
    </row>
    <row r="38" spans="1:25" ht="14.95" thickBot="1">
      <c r="A38" s="206"/>
      <c r="B38" s="3" t="s">
        <v>4</v>
      </c>
      <c r="C38" s="35">
        <f t="shared" si="6"/>
        <v>7.976477683956575</v>
      </c>
      <c r="D38" s="35">
        <f t="shared" si="7"/>
        <v>8.157418576598312</v>
      </c>
      <c r="E38" s="35">
        <f t="shared" si="8"/>
        <v>7.6749095295536796</v>
      </c>
      <c r="F38" s="35">
        <f t="shared" si="9"/>
        <v>7.6447527141133893</v>
      </c>
      <c r="G38" s="35">
        <f t="shared" si="10"/>
        <v>6.9360675512665866</v>
      </c>
      <c r="H38" s="35">
        <f t="shared" si="11"/>
        <v>6.6344993968636912</v>
      </c>
      <c r="I38" s="35">
        <f t="shared" si="12"/>
        <v>5.7599517490952952</v>
      </c>
      <c r="J38" s="35">
        <f t="shared" si="13"/>
        <v>5.3980699638118219</v>
      </c>
      <c r="K38" s="35">
        <f t="shared" si="14"/>
        <v>4.817551266586249</v>
      </c>
      <c r="L38" s="35">
        <f t="shared" si="15"/>
        <v>4.7647768395657417</v>
      </c>
      <c r="M38" s="35">
        <f t="shared" si="16"/>
        <v>4.1465621230398071</v>
      </c>
      <c r="N38" s="35">
        <f t="shared" si="17"/>
        <v>4.2219541616405305</v>
      </c>
      <c r="O38" s="35">
        <f t="shared" si="18"/>
        <v>3.7771411338962606</v>
      </c>
      <c r="P38" s="35">
        <f t="shared" si="19"/>
        <v>3.8525331724969845</v>
      </c>
      <c r="Q38" s="35">
        <f t="shared" si="24"/>
        <v>3.9279252110977083</v>
      </c>
      <c r="R38" s="35">
        <f t="shared" si="20"/>
        <v>3.4077201447527141</v>
      </c>
      <c r="S38" s="35">
        <f t="shared" si="4"/>
        <v>3.7394451145958989</v>
      </c>
      <c r="T38" s="35">
        <f t="shared" si="21"/>
        <v>3.6791314837153202</v>
      </c>
      <c r="U38" s="35">
        <f t="shared" si="5"/>
        <v>3.483112183353438</v>
      </c>
      <c r="V38" s="124">
        <f t="shared" si="22"/>
        <v>100</v>
      </c>
      <c r="W38" s="143">
        <f t="shared" si="23"/>
        <v>96.516887816646559</v>
      </c>
    </row>
    <row r="39" spans="1:25" ht="14.95" thickBot="1">
      <c r="A39" s="207" t="s">
        <v>11</v>
      </c>
      <c r="B39" s="98" t="s">
        <v>3</v>
      </c>
      <c r="C39" s="36">
        <f t="shared" si="6"/>
        <v>6.5722586237475609</v>
      </c>
      <c r="D39" s="36">
        <f t="shared" si="7"/>
        <v>6.6297627641955543</v>
      </c>
      <c r="E39" s="36">
        <f t="shared" si="8"/>
        <v>6.3017493548894761</v>
      </c>
      <c r="F39" s="36">
        <f t="shared" si="9"/>
        <v>6.0823992865689611</v>
      </c>
      <c r="G39" s="36">
        <f t="shared" si="10"/>
        <v>5.9954935938588978</v>
      </c>
      <c r="H39" s="36">
        <f t="shared" si="11"/>
        <v>5.9483561859417122</v>
      </c>
      <c r="I39" s="36">
        <f t="shared" si="12"/>
        <v>5.767175677397276</v>
      </c>
      <c r="J39" s="36">
        <f t="shared" si="13"/>
        <v>5.4697129039590928</v>
      </c>
      <c r="K39" s="36">
        <f t="shared" si="14"/>
        <v>5.3808337850564172</v>
      </c>
      <c r="L39" s="36">
        <f t="shared" si="15"/>
        <v>5.3206817562993507</v>
      </c>
      <c r="M39" s="36">
        <f t="shared" si="16"/>
        <v>5.1368533594458423</v>
      </c>
      <c r="N39" s="36">
        <f t="shared" si="17"/>
        <v>4.7019501947197107</v>
      </c>
      <c r="O39" s="36">
        <f t="shared" si="18"/>
        <v>4.5378810398707028</v>
      </c>
      <c r="P39" s="36">
        <f t="shared" si="19"/>
        <v>4.4222482570150303</v>
      </c>
      <c r="Q39" s="36">
        <f t="shared" ref="Q39:Q40" si="25">Q19/V19*100</f>
        <v>4.3599979016734149</v>
      </c>
      <c r="R39" s="36">
        <f t="shared" si="20"/>
        <v>4.3912729598145486</v>
      </c>
      <c r="S39" s="36">
        <f t="shared" si="4"/>
        <v>4.3698400525580849</v>
      </c>
      <c r="T39" s="36">
        <f t="shared" si="21"/>
        <v>4.3103874659958681</v>
      </c>
      <c r="U39" s="36">
        <f t="shared" si="5"/>
        <v>4.3011448369924992</v>
      </c>
      <c r="V39" s="92">
        <f t="shared" si="22"/>
        <v>100</v>
      </c>
      <c r="W39" s="143">
        <f t="shared" si="23"/>
        <v>95.698855163007494</v>
      </c>
    </row>
    <row r="40" spans="1:25" ht="14.95" thickBot="1">
      <c r="A40" s="208"/>
      <c r="B40" s="98" t="s">
        <v>4</v>
      </c>
      <c r="C40" s="36">
        <f t="shared" si="6"/>
        <v>7.9994547234580455</v>
      </c>
      <c r="D40" s="36">
        <f t="shared" si="7"/>
        <v>7.8470251446841734</v>
      </c>
      <c r="E40" s="36">
        <f t="shared" si="8"/>
        <v>7.3476014028478307</v>
      </c>
      <c r="F40" s="36">
        <f t="shared" si="9"/>
        <v>6.8754414881092529</v>
      </c>
      <c r="G40" s="36">
        <f t="shared" si="10"/>
        <v>6.5321651196510233</v>
      </c>
      <c r="H40" s="36">
        <f t="shared" si="11"/>
        <v>6.416913486919559</v>
      </c>
      <c r="I40" s="36">
        <f t="shared" si="12"/>
        <v>5.8468516476026418</v>
      </c>
      <c r="J40" s="36">
        <f t="shared" si="13"/>
        <v>5.4081518843022325</v>
      </c>
      <c r="K40" s="36">
        <f t="shared" si="14"/>
        <v>4.9235993208828521</v>
      </c>
      <c r="L40" s="36">
        <f t="shared" si="15"/>
        <v>4.7971943043386664</v>
      </c>
      <c r="M40" s="36">
        <f t="shared" si="16"/>
        <v>4.4811817629782018</v>
      </c>
      <c r="N40" s="36">
        <f t="shared" si="17"/>
        <v>4.3560160113020956</v>
      </c>
      <c r="O40" s="36">
        <f t="shared" si="18"/>
        <v>3.9173162480016859</v>
      </c>
      <c r="P40" s="36">
        <f t="shared" si="19"/>
        <v>3.9346659561548094</v>
      </c>
      <c r="Q40" s="36">
        <f t="shared" si="25"/>
        <v>4.0102611131077044</v>
      </c>
      <c r="R40" s="36">
        <f t="shared" si="20"/>
        <v>3.8479174153891913</v>
      </c>
      <c r="S40" s="36">
        <f t="shared" si="4"/>
        <v>3.9383837507590496</v>
      </c>
      <c r="T40" s="36">
        <f t="shared" si="21"/>
        <v>3.8243713828956665</v>
      </c>
      <c r="U40" s="36">
        <f t="shared" si="5"/>
        <v>3.6954878366153197</v>
      </c>
      <c r="V40" s="92">
        <f t="shared" si="22"/>
        <v>99.999999999999972</v>
      </c>
      <c r="W40" s="143">
        <f t="shared" si="23"/>
        <v>96.304512163384658</v>
      </c>
    </row>
    <row r="41" spans="1:25" ht="15.65">
      <c r="A41" s="18"/>
    </row>
    <row r="42" spans="1:25" ht="16.3" thickBot="1">
      <c r="A42" s="204" t="s">
        <v>13</v>
      </c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</row>
    <row r="43" spans="1:25" ht="14.95" thickBot="1">
      <c r="A43" s="211" t="s">
        <v>1</v>
      </c>
      <c r="B43" s="212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>
        <v>2016</v>
      </c>
      <c r="S43" s="2">
        <v>2017</v>
      </c>
      <c r="T43" s="2">
        <v>2018</v>
      </c>
      <c r="U43" s="2">
        <v>2019</v>
      </c>
      <c r="V43" s="2" t="s">
        <v>11</v>
      </c>
    </row>
    <row r="44" spans="1:25" ht="14.95" thickBot="1">
      <c r="A44" s="205" t="s">
        <v>2</v>
      </c>
      <c r="B44" s="3" t="s">
        <v>3</v>
      </c>
      <c r="C44" s="10">
        <v>14.65</v>
      </c>
      <c r="D44" s="10">
        <v>14.59</v>
      </c>
      <c r="E44" s="10">
        <v>14.44</v>
      </c>
      <c r="F44" s="10">
        <v>14.54</v>
      </c>
      <c r="G44" s="10">
        <v>14.58</v>
      </c>
      <c r="H44" s="10">
        <v>14.46</v>
      </c>
      <c r="I44" s="10">
        <v>14.89</v>
      </c>
      <c r="J44" s="10">
        <v>14.44</v>
      </c>
      <c r="K44" s="10">
        <v>14.89</v>
      </c>
      <c r="L44" s="10">
        <v>14.88</v>
      </c>
      <c r="M44" s="10">
        <v>14.8</v>
      </c>
      <c r="N44" s="10">
        <v>15.04</v>
      </c>
      <c r="O44" s="12">
        <v>14.95</v>
      </c>
      <c r="P44" s="12">
        <v>14.87</v>
      </c>
      <c r="Q44" s="35">
        <f>Q5/$Q$19*100</f>
        <v>14.835079838889875</v>
      </c>
      <c r="R44" s="35">
        <f>R5/$R$19*100</f>
        <v>14.694153853155168</v>
      </c>
      <c r="S44" s="35">
        <f>S5/$S$19*100</f>
        <v>14.865119788719108</v>
      </c>
      <c r="T44" s="35">
        <f>T5/$T$19*100</f>
        <v>14.811681048721262</v>
      </c>
      <c r="U44" s="35">
        <f>U5/$U$19*100</f>
        <v>15.034585295877061</v>
      </c>
      <c r="V44" s="74">
        <f>V5/$V$19*100</f>
        <v>14.729553181337884</v>
      </c>
      <c r="Y44" s="73"/>
    </row>
    <row r="45" spans="1:25" ht="14.95" thickBot="1">
      <c r="A45" s="206"/>
      <c r="B45" s="3" t="s">
        <v>4</v>
      </c>
      <c r="C45" s="10">
        <v>13.56</v>
      </c>
      <c r="D45" s="10">
        <v>13.11</v>
      </c>
      <c r="E45" s="10">
        <v>12.19</v>
      </c>
      <c r="F45" s="75">
        <v>12.6</v>
      </c>
      <c r="G45" s="10">
        <v>13.83</v>
      </c>
      <c r="H45" s="10">
        <v>13.94</v>
      </c>
      <c r="I45" s="10">
        <v>13.95</v>
      </c>
      <c r="J45" s="10">
        <v>12.14</v>
      </c>
      <c r="K45" s="10">
        <v>13.64</v>
      </c>
      <c r="L45" s="10">
        <v>13.56</v>
      </c>
      <c r="M45" s="10">
        <v>13.66</v>
      </c>
      <c r="N45" s="10">
        <v>13.8</v>
      </c>
      <c r="O45" s="12">
        <v>13.32</v>
      </c>
      <c r="P45" s="12">
        <v>13.32</v>
      </c>
      <c r="Q45" s="35">
        <f>Q6/$Q$20*100</f>
        <v>14.462299134734241</v>
      </c>
      <c r="R45" s="35">
        <f>R6/$R$20*100</f>
        <v>14.074074074074074</v>
      </c>
      <c r="S45" s="35">
        <f>S6/$S$20*100</f>
        <v>14.663310258023914</v>
      </c>
      <c r="T45" s="35">
        <f>T6/$T$20*100</f>
        <v>13.383020090732339</v>
      </c>
      <c r="U45" s="35">
        <f>U6/$U$20*100</f>
        <v>13.51441985244802</v>
      </c>
      <c r="V45" s="74">
        <f>V6/$V$20*100</f>
        <v>13.437348964594204</v>
      </c>
      <c r="Y45" s="73"/>
    </row>
    <row r="46" spans="1:25" ht="14.95" thickBot="1">
      <c r="A46" s="205" t="s">
        <v>5</v>
      </c>
      <c r="B46" s="3" t="s">
        <v>3</v>
      </c>
      <c r="C46" s="10">
        <v>14.34</v>
      </c>
      <c r="D46" s="10">
        <v>14.43</v>
      </c>
      <c r="E46" s="10">
        <v>14.75</v>
      </c>
      <c r="F46" s="10">
        <v>14.39</v>
      </c>
      <c r="G46" s="75">
        <v>14.4</v>
      </c>
      <c r="H46" s="10">
        <v>14.61</v>
      </c>
      <c r="I46" s="10">
        <v>14.67</v>
      </c>
      <c r="J46" s="10">
        <v>15.28</v>
      </c>
      <c r="K46" s="10">
        <v>14.54</v>
      </c>
      <c r="L46" s="10">
        <v>14.93</v>
      </c>
      <c r="M46" s="10">
        <v>15.12</v>
      </c>
      <c r="N46" s="10">
        <v>14.81</v>
      </c>
      <c r="O46" s="12">
        <v>15.35</v>
      </c>
      <c r="P46" s="12">
        <v>15.26</v>
      </c>
      <c r="Q46" s="35">
        <f>Q7/$Q$19*100</f>
        <v>14.828204584648702</v>
      </c>
      <c r="R46" s="35">
        <f t="shared" ref="R46" si="26">R7/$R$19*100</f>
        <v>15.086096557844259</v>
      </c>
      <c r="S46" s="35">
        <f>S7/$S$19*100</f>
        <v>14.840538949197693</v>
      </c>
      <c r="T46" s="35">
        <f>T7/$T$19*100</f>
        <v>14.885861155702884</v>
      </c>
      <c r="U46" s="35">
        <f>U7/$U$19*100</f>
        <v>15.182102762758229</v>
      </c>
      <c r="V46" s="74">
        <f>V7/$V$19*100</f>
        <v>14.791678636287561</v>
      </c>
      <c r="Y46" s="73"/>
    </row>
    <row r="47" spans="1:25" ht="14.95" thickBot="1">
      <c r="A47" s="206"/>
      <c r="B47" s="3" t="s">
        <v>4</v>
      </c>
      <c r="C47" s="10">
        <v>12.49</v>
      </c>
      <c r="D47" s="10">
        <v>12.62</v>
      </c>
      <c r="E47" s="10">
        <v>12.92</v>
      </c>
      <c r="F47" s="10">
        <v>12.38</v>
      </c>
      <c r="G47" s="10">
        <v>12.35</v>
      </c>
      <c r="H47" s="10">
        <v>12.8</v>
      </c>
      <c r="I47" s="10">
        <v>11.51</v>
      </c>
      <c r="J47" s="10">
        <v>13.52</v>
      </c>
      <c r="K47" s="10">
        <v>12.21</v>
      </c>
      <c r="L47" s="10">
        <v>12.45</v>
      </c>
      <c r="M47" s="10">
        <v>13.91</v>
      </c>
      <c r="N47" s="10">
        <v>12.4</v>
      </c>
      <c r="O47" s="12">
        <v>13.57</v>
      </c>
      <c r="P47" s="12">
        <v>13.48</v>
      </c>
      <c r="Q47" s="35">
        <f>Q8/$Q$20*100</f>
        <v>12.515451174289247</v>
      </c>
      <c r="R47" s="35">
        <f t="shared" ref="R47" si="27">R8/$R$20*100</f>
        <v>13.011272141706925</v>
      </c>
      <c r="S47" s="35">
        <f>S8/$S$20*100</f>
        <v>12.77533039647577</v>
      </c>
      <c r="T47" s="35">
        <f>T8/$T$20*100</f>
        <v>13.480233311730395</v>
      </c>
      <c r="U47" s="35">
        <f>U8/$U$20*100</f>
        <v>13.145539906103288</v>
      </c>
      <c r="V47" s="74">
        <f>V8/$V$20*100</f>
        <v>12.753274757413902</v>
      </c>
      <c r="Y47" s="73"/>
    </row>
    <row r="48" spans="1:25" ht="14.95" thickBot="1">
      <c r="A48" s="205" t="s">
        <v>6</v>
      </c>
      <c r="B48" s="3" t="s">
        <v>3</v>
      </c>
      <c r="C48" s="10">
        <v>14.32</v>
      </c>
      <c r="D48" s="10">
        <v>14.31</v>
      </c>
      <c r="E48" s="10">
        <v>14.79</v>
      </c>
      <c r="F48" s="10">
        <v>14.43</v>
      </c>
      <c r="G48" s="10">
        <v>14.55</v>
      </c>
      <c r="H48" s="10">
        <v>14.59</v>
      </c>
      <c r="I48" s="10">
        <v>14.82</v>
      </c>
      <c r="J48" s="10">
        <v>15.14</v>
      </c>
      <c r="K48" s="10">
        <v>15.16</v>
      </c>
      <c r="L48" s="10">
        <v>14.77</v>
      </c>
      <c r="M48" s="10">
        <v>15.19</v>
      </c>
      <c r="N48" s="10">
        <v>14.86</v>
      </c>
      <c r="O48" s="12">
        <v>14.87</v>
      </c>
      <c r="P48" s="12">
        <v>15.31</v>
      </c>
      <c r="Q48" s="35">
        <f>Q9/$Q$19*100</f>
        <v>15.306034754410188</v>
      </c>
      <c r="R48" s="35">
        <f t="shared" ref="R48" si="28">R9/$R$19*100</f>
        <v>15.004181101421574</v>
      </c>
      <c r="S48" s="35">
        <f>S9/$S$19*100</f>
        <v>15.14980020922296</v>
      </c>
      <c r="T48" s="35">
        <f>T9/$T$19*100</f>
        <v>15.007562893719612</v>
      </c>
      <c r="U48" s="35">
        <f>U9/$U$19*100</f>
        <v>14.798208882409995</v>
      </c>
      <c r="V48" s="74">
        <f>V9/$V$19*100</f>
        <v>14.825751463208093</v>
      </c>
      <c r="Y48" s="73"/>
    </row>
    <row r="49" spans="1:25" ht="14.95" thickBot="1">
      <c r="A49" s="206"/>
      <c r="B49" s="3" t="s">
        <v>4</v>
      </c>
      <c r="C49" s="10">
        <v>12.47</v>
      </c>
      <c r="D49" s="10">
        <v>12.41</v>
      </c>
      <c r="E49" s="10">
        <v>12.68</v>
      </c>
      <c r="F49" s="10">
        <v>11.88</v>
      </c>
      <c r="G49" s="10">
        <v>12.43</v>
      </c>
      <c r="H49" s="10">
        <v>11.95</v>
      </c>
      <c r="I49" s="10">
        <v>12.67</v>
      </c>
      <c r="J49" s="10">
        <v>12.76</v>
      </c>
      <c r="K49" s="10">
        <v>13.92</v>
      </c>
      <c r="L49" s="10">
        <v>13.28</v>
      </c>
      <c r="M49" s="10">
        <v>13.63</v>
      </c>
      <c r="N49" s="10">
        <v>12.55</v>
      </c>
      <c r="O49" s="12">
        <v>12.69</v>
      </c>
      <c r="P49" s="12">
        <v>14.11</v>
      </c>
      <c r="Q49" s="35">
        <f>Q10/$Q$20*100</f>
        <v>12.700865265760196</v>
      </c>
      <c r="R49" s="35">
        <f t="shared" ref="R49" si="29">R10/$R$20*100</f>
        <v>13.784219001610307</v>
      </c>
      <c r="S49" s="35">
        <f>S10/$S$20*100</f>
        <v>13.341724354940215</v>
      </c>
      <c r="T49" s="35">
        <f>T10/$T$20*100</f>
        <v>14.873622812702529</v>
      </c>
      <c r="U49" s="35">
        <f>U10/$U$20*100</f>
        <v>13.58148893360161</v>
      </c>
      <c r="V49" s="74">
        <f>V10/$V$20*100</f>
        <v>12.898268746979291</v>
      </c>
      <c r="Y49" s="73"/>
    </row>
    <row r="50" spans="1:25" ht="14.95" thickBot="1">
      <c r="A50" s="205" t="s">
        <v>7</v>
      </c>
      <c r="B50" s="3" t="s">
        <v>3</v>
      </c>
      <c r="C50" s="10">
        <v>14.43</v>
      </c>
      <c r="D50" s="10">
        <v>14.53</v>
      </c>
      <c r="E50" s="10">
        <v>14.67</v>
      </c>
      <c r="F50" s="10">
        <v>14.86</v>
      </c>
      <c r="G50" s="10">
        <v>14.48</v>
      </c>
      <c r="H50" s="10">
        <v>15.14</v>
      </c>
      <c r="I50" s="10">
        <v>14.73</v>
      </c>
      <c r="J50" s="10">
        <v>14.79</v>
      </c>
      <c r="K50" s="10">
        <v>15.51</v>
      </c>
      <c r="L50" s="10">
        <v>15.11</v>
      </c>
      <c r="M50" s="10">
        <v>14.79</v>
      </c>
      <c r="N50" s="10">
        <v>15.17</v>
      </c>
      <c r="O50" s="12">
        <v>15.2</v>
      </c>
      <c r="P50" s="12">
        <v>15.03</v>
      </c>
      <c r="Q50" s="35">
        <f>Q11/$Q$19*100</f>
        <v>15.385673116037104</v>
      </c>
      <c r="R50" s="35">
        <f t="shared" ref="R50" si="30">R11/$R$19*100</f>
        <v>15.115677139330227</v>
      </c>
      <c r="S50" s="35">
        <f>S11/$S$19*100</f>
        <v>15.227544259802325</v>
      </c>
      <c r="T50" s="35">
        <f>T11/$T$19*100</f>
        <v>15.205762867061134</v>
      </c>
      <c r="U50" s="35">
        <f>U11/$U$19*100</f>
        <v>15.047943176736378</v>
      </c>
      <c r="V50" s="74">
        <f>V11/$V$19*100</f>
        <v>14.935164206545279</v>
      </c>
      <c r="Y50" s="73"/>
    </row>
    <row r="51" spans="1:25" ht="14.95" thickBot="1">
      <c r="A51" s="206"/>
      <c r="B51" s="3" t="s">
        <v>4</v>
      </c>
      <c r="C51" s="10">
        <v>13.25</v>
      </c>
      <c r="D51" s="10">
        <v>13.82</v>
      </c>
      <c r="E51" s="10">
        <v>14.03</v>
      </c>
      <c r="F51" s="10">
        <v>13.14</v>
      </c>
      <c r="G51" s="10">
        <v>12.67</v>
      </c>
      <c r="H51" s="10">
        <v>12.67</v>
      </c>
      <c r="I51" s="10">
        <v>13.52</v>
      </c>
      <c r="J51" s="10">
        <v>13.63</v>
      </c>
      <c r="K51" s="10">
        <v>13.77</v>
      </c>
      <c r="L51" s="10">
        <v>12.45</v>
      </c>
      <c r="M51" s="10">
        <v>13.11</v>
      </c>
      <c r="N51" s="10">
        <v>13.77</v>
      </c>
      <c r="O51" s="12">
        <v>13.95</v>
      </c>
      <c r="P51" s="12">
        <v>13.54</v>
      </c>
      <c r="Q51" s="35">
        <f>Q12/$Q$20*100</f>
        <v>13.473423980222496</v>
      </c>
      <c r="R51" s="35">
        <f t="shared" ref="R51" si="31">R12/$R$20*100</f>
        <v>12.914653784219002</v>
      </c>
      <c r="S51" s="35">
        <f>S12/$S$20*100</f>
        <v>14.285714285714285</v>
      </c>
      <c r="T51" s="35">
        <f>T12/$T$20*100</f>
        <v>14.063512637718731</v>
      </c>
      <c r="U51" s="35">
        <f>U12/$U$20*100</f>
        <v>13.279678068410464</v>
      </c>
      <c r="V51" s="74">
        <f>V12/$V$20*100</f>
        <v>13.417520726704918</v>
      </c>
      <c r="Y51" s="73"/>
    </row>
    <row r="52" spans="1:25" ht="14.95" thickBot="1">
      <c r="A52" s="205" t="s">
        <v>8</v>
      </c>
      <c r="B52" s="3" t="s">
        <v>3</v>
      </c>
      <c r="C52" s="10">
        <v>15.29</v>
      </c>
      <c r="D52" s="10">
        <v>15.43</v>
      </c>
      <c r="E52" s="10">
        <v>15.08</v>
      </c>
      <c r="F52" s="10">
        <v>15.45</v>
      </c>
      <c r="G52" s="10">
        <v>15.47</v>
      </c>
      <c r="H52" s="10">
        <v>15.36</v>
      </c>
      <c r="I52" s="10">
        <v>15.69</v>
      </c>
      <c r="J52" s="10">
        <v>15.49</v>
      </c>
      <c r="K52" s="10">
        <v>15.48</v>
      </c>
      <c r="L52" s="10">
        <v>15.88</v>
      </c>
      <c r="M52" s="10">
        <v>15.62</v>
      </c>
      <c r="N52" s="10">
        <v>15.75</v>
      </c>
      <c r="O52" s="12">
        <v>15.48</v>
      </c>
      <c r="P52" s="12">
        <v>15.37</v>
      </c>
      <c r="Q52" s="35">
        <f>Q13/$Q$19*100</f>
        <v>15.412028257294933</v>
      </c>
      <c r="R52" s="35">
        <f t="shared" ref="R52" si="32">R13/$R$19*100</f>
        <v>15.892167403336918</v>
      </c>
      <c r="S52" s="35">
        <f>S13/$S$19*100</f>
        <v>15.467064533278455</v>
      </c>
      <c r="T52" s="35">
        <f>T13/$T$19*100</f>
        <v>15.680399645326363</v>
      </c>
      <c r="U52" s="35">
        <f>U13/$U$19*100</f>
        <v>15.38130942079067</v>
      </c>
      <c r="V52" s="74">
        <f>V13/$V$19*100</f>
        <v>15.497990352693728</v>
      </c>
      <c r="Y52" s="73"/>
    </row>
    <row r="53" spans="1:25" ht="14.95" thickBot="1">
      <c r="A53" s="206"/>
      <c r="B53" s="3" t="s">
        <v>4</v>
      </c>
      <c r="C53" s="10">
        <v>14.47</v>
      </c>
      <c r="D53" s="10">
        <v>14.07</v>
      </c>
      <c r="E53" s="10">
        <v>13.83</v>
      </c>
      <c r="F53" s="10">
        <v>14.04</v>
      </c>
      <c r="G53" s="75">
        <v>14</v>
      </c>
      <c r="H53" s="10">
        <v>14.29</v>
      </c>
      <c r="I53" s="10">
        <v>14.56</v>
      </c>
      <c r="J53" s="10">
        <v>14.39</v>
      </c>
      <c r="K53" s="10">
        <v>14.22</v>
      </c>
      <c r="L53" s="10">
        <v>14.85</v>
      </c>
      <c r="M53" s="10">
        <v>13.94</v>
      </c>
      <c r="N53" s="10">
        <v>15.05</v>
      </c>
      <c r="O53" s="12">
        <v>14.9</v>
      </c>
      <c r="P53" s="12">
        <v>13.42</v>
      </c>
      <c r="Q53" s="35">
        <f>Q14/$Q$20*100</f>
        <v>13.380716934487022</v>
      </c>
      <c r="R53" s="35">
        <f t="shared" ref="R53" si="33">R14/$R$20*100</f>
        <v>15.008051529790661</v>
      </c>
      <c r="S53" s="35">
        <f>S14/$S$20*100</f>
        <v>13.341724354940215</v>
      </c>
      <c r="T53" s="35">
        <f>T14/$T$20*100</f>
        <v>13.674659753726507</v>
      </c>
      <c r="U53" s="35">
        <f>U14/$U$20*100</f>
        <v>13.313212608987257</v>
      </c>
      <c r="V53" s="74">
        <f>V14/$V$20*100</f>
        <v>14.163558177289232</v>
      </c>
      <c r="Y53" s="73"/>
    </row>
    <row r="54" spans="1:25" ht="14.95" thickBot="1">
      <c r="A54" s="205" t="s">
        <v>9</v>
      </c>
      <c r="B54" s="3" t="s">
        <v>3</v>
      </c>
      <c r="C54" s="10">
        <v>14.71</v>
      </c>
      <c r="D54" s="10">
        <v>14.82</v>
      </c>
      <c r="E54" s="10">
        <v>14.45</v>
      </c>
      <c r="F54" s="10">
        <v>14.56</v>
      </c>
      <c r="G54" s="10">
        <v>14.84</v>
      </c>
      <c r="H54" s="10">
        <v>14.35</v>
      </c>
      <c r="I54" s="10">
        <v>14.13</v>
      </c>
      <c r="J54" s="10">
        <v>14.17</v>
      </c>
      <c r="K54" s="10">
        <v>13.71</v>
      </c>
      <c r="L54" s="10">
        <v>13.87</v>
      </c>
      <c r="M54" s="10">
        <v>13.97</v>
      </c>
      <c r="N54" s="10">
        <v>13.86</v>
      </c>
      <c r="O54" s="12">
        <v>13.62</v>
      </c>
      <c r="P54" s="12">
        <v>13.64</v>
      </c>
      <c r="Q54" s="35">
        <f>Q15/$Q$19*100</f>
        <v>13.58492944270335</v>
      </c>
      <c r="R54" s="35">
        <f t="shared" ref="R54" si="34">R15/$R$19*100</f>
        <v>13.807305265912362</v>
      </c>
      <c r="S54" s="35">
        <f>S15/$S$19*100</f>
        <v>13.444004275922783</v>
      </c>
      <c r="T54" s="35">
        <f>T15/$T$19*100</f>
        <v>13.623640272843707</v>
      </c>
      <c r="U54" s="35">
        <f>U15/$U$19*100</f>
        <v>13.789979266245798</v>
      </c>
      <c r="V54" s="74">
        <f>V15/$V$19*100</f>
        <v>14.111895763128905</v>
      </c>
      <c r="Y54" s="73"/>
    </row>
    <row r="55" spans="1:25" ht="14.95" thickBot="1">
      <c r="A55" s="206"/>
      <c r="B55" s="3" t="s">
        <v>4</v>
      </c>
      <c r="C55" s="10">
        <v>17.38</v>
      </c>
      <c r="D55" s="10">
        <v>16.88</v>
      </c>
      <c r="E55" s="10">
        <v>17.170000000000002</v>
      </c>
      <c r="F55" s="10">
        <v>17.68</v>
      </c>
      <c r="G55" s="10">
        <v>17.260000000000002</v>
      </c>
      <c r="H55" s="10">
        <v>17.34</v>
      </c>
      <c r="I55" s="10">
        <v>17.59</v>
      </c>
      <c r="J55" s="10">
        <v>17.14</v>
      </c>
      <c r="K55" s="10">
        <v>16.16</v>
      </c>
      <c r="L55" s="10">
        <v>17.079999999999998</v>
      </c>
      <c r="M55" s="10">
        <v>16.54</v>
      </c>
      <c r="N55" s="10">
        <v>16.5</v>
      </c>
      <c r="O55" s="12">
        <v>15.72</v>
      </c>
      <c r="P55" s="12">
        <v>16.03</v>
      </c>
      <c r="Q55" s="35">
        <f t="shared" ref="Q55" si="35">Q16/$Q$20*100</f>
        <v>17.367119901112485</v>
      </c>
      <c r="R55" s="35">
        <f t="shared" ref="R55" si="36">R16/$R$20*100</f>
        <v>16.650563607085349</v>
      </c>
      <c r="S55" s="35">
        <f>S16/$S$20*100</f>
        <v>15.984896161107615</v>
      </c>
      <c r="T55" s="35">
        <f>T16/$T$20*100</f>
        <v>14.711600777705769</v>
      </c>
      <c r="U55" s="35">
        <f>U16/$U$20*100</f>
        <v>17.672702883970491</v>
      </c>
      <c r="V55" s="74">
        <f>V16/$V$20*100</f>
        <v>16.892419416801953</v>
      </c>
      <c r="Y55" s="73"/>
    </row>
    <row r="56" spans="1:25" ht="14.95" thickBot="1">
      <c r="A56" s="205" t="s">
        <v>10</v>
      </c>
      <c r="B56" s="3" t="s">
        <v>3</v>
      </c>
      <c r="C56" s="10">
        <v>12.27</v>
      </c>
      <c r="D56" s="10">
        <v>11.89</v>
      </c>
      <c r="E56" s="10">
        <v>11.82</v>
      </c>
      <c r="F56" s="10">
        <v>11.77</v>
      </c>
      <c r="G56" s="10">
        <v>11.68</v>
      </c>
      <c r="H56" s="10">
        <v>11.5</v>
      </c>
      <c r="I56" s="10">
        <v>11.08</v>
      </c>
      <c r="J56" s="10">
        <v>10.69</v>
      </c>
      <c r="K56" s="10">
        <v>10.71</v>
      </c>
      <c r="L56" s="10">
        <v>10.56</v>
      </c>
      <c r="M56" s="75">
        <v>10.5</v>
      </c>
      <c r="N56" s="10">
        <v>10.5</v>
      </c>
      <c r="O56" s="12">
        <v>10.53</v>
      </c>
      <c r="P56" s="12">
        <v>10.53</v>
      </c>
      <c r="Q56" s="35">
        <f>Q17/$Q$19*100</f>
        <v>10.648050006015849</v>
      </c>
      <c r="R56" s="35">
        <f t="shared" ref="R56" si="37">R17/$R$19*100</f>
        <v>10.400418678999495</v>
      </c>
      <c r="S56" s="35">
        <f>S17/$S$19*100</f>
        <v>11.005927983856676</v>
      </c>
      <c r="T56" s="35">
        <f>T17/$T$19*100</f>
        <v>10.785092116625036</v>
      </c>
      <c r="U56" s="35">
        <f>U17/$U$19*100</f>
        <v>10.765871195181871</v>
      </c>
      <c r="V56" s="74">
        <f>V17/$V$19*100</f>
        <v>11.107966396798554</v>
      </c>
      <c r="Y56" s="73"/>
    </row>
    <row r="57" spans="1:25" ht="14.95" thickBot="1">
      <c r="A57" s="206"/>
      <c r="B57" s="3" t="s">
        <v>4</v>
      </c>
      <c r="C57" s="10">
        <v>16.39</v>
      </c>
      <c r="D57" s="10">
        <v>17.09</v>
      </c>
      <c r="E57" s="10">
        <v>17.170000000000002</v>
      </c>
      <c r="F57" s="10">
        <v>18.28</v>
      </c>
      <c r="G57" s="10">
        <v>17.45</v>
      </c>
      <c r="H57" s="10">
        <v>16.989999999999998</v>
      </c>
      <c r="I57" s="10">
        <v>16.190000000000001</v>
      </c>
      <c r="J57" s="10">
        <v>16.41</v>
      </c>
      <c r="K57" s="10">
        <v>16.079999999999998</v>
      </c>
      <c r="L57" s="10">
        <v>16.329999999999998</v>
      </c>
      <c r="M57" s="10">
        <v>15.21</v>
      </c>
      <c r="N57" s="10">
        <v>15.93</v>
      </c>
      <c r="O57" s="12">
        <v>15.85</v>
      </c>
      <c r="P57" s="12">
        <v>16.09</v>
      </c>
      <c r="Q57" s="35">
        <f>Q18/$Q$20*100</f>
        <v>16.100123609394316</v>
      </c>
      <c r="R57" s="35">
        <f t="shared" ref="R57" si="38">R18/$R$20*100</f>
        <v>14.557165861513688</v>
      </c>
      <c r="S57" s="35">
        <f>S18/$S$20*100</f>
        <v>15.607300188797987</v>
      </c>
      <c r="T57" s="35">
        <f>T18/$T$20*100</f>
        <v>15.813350615683733</v>
      </c>
      <c r="U57" s="35">
        <f>U18/$U$20*100</f>
        <v>15.492957746478872</v>
      </c>
      <c r="V57" s="74">
        <f>V18/$V$20*100</f>
        <v>16.4376092102165</v>
      </c>
      <c r="Y57" s="73"/>
    </row>
    <row r="58" spans="1:25" ht="14.95" thickBot="1">
      <c r="A58" s="209" t="s">
        <v>11</v>
      </c>
      <c r="B58" s="98" t="s">
        <v>3</v>
      </c>
      <c r="C58" s="37">
        <v>100</v>
      </c>
      <c r="D58" s="37">
        <v>100</v>
      </c>
      <c r="E58" s="37">
        <v>100</v>
      </c>
      <c r="F58" s="37">
        <v>100</v>
      </c>
      <c r="G58" s="37">
        <v>100</v>
      </c>
      <c r="H58" s="37">
        <v>100</v>
      </c>
      <c r="I58" s="37">
        <v>100</v>
      </c>
      <c r="J58" s="37">
        <v>100</v>
      </c>
      <c r="K58" s="37">
        <v>100</v>
      </c>
      <c r="L58" s="37">
        <v>100</v>
      </c>
      <c r="M58" s="37">
        <v>100</v>
      </c>
      <c r="N58" s="37">
        <v>100</v>
      </c>
      <c r="O58" s="36">
        <v>100</v>
      </c>
      <c r="P58" s="36">
        <v>100</v>
      </c>
      <c r="Q58" s="36">
        <f>Q19/$Q$19*100</f>
        <v>100</v>
      </c>
      <c r="R58" s="36">
        <f>R19/$R$19*100</f>
        <v>100</v>
      </c>
      <c r="S58" s="36">
        <f>S19/$S$19*100</f>
        <v>100</v>
      </c>
      <c r="T58" s="36">
        <f>T19/$T$19*100</f>
        <v>100</v>
      </c>
      <c r="U58" s="36">
        <f>U19/$U$19*100</f>
        <v>100</v>
      </c>
      <c r="V58" s="34">
        <v>100</v>
      </c>
      <c r="Y58" s="73"/>
    </row>
    <row r="59" spans="1:25" ht="14.95" thickBot="1">
      <c r="A59" s="210"/>
      <c r="B59" s="98" t="s">
        <v>4</v>
      </c>
      <c r="C59" s="37">
        <v>100</v>
      </c>
      <c r="D59" s="37">
        <v>100</v>
      </c>
      <c r="E59" s="37">
        <v>100</v>
      </c>
      <c r="F59" s="37">
        <v>100</v>
      </c>
      <c r="G59" s="37">
        <v>100</v>
      </c>
      <c r="H59" s="37">
        <v>100</v>
      </c>
      <c r="I59" s="37">
        <v>100</v>
      </c>
      <c r="J59" s="37">
        <v>100</v>
      </c>
      <c r="K59" s="37">
        <v>100</v>
      </c>
      <c r="L59" s="37">
        <v>100</v>
      </c>
      <c r="M59" s="37">
        <v>100</v>
      </c>
      <c r="N59" s="37">
        <v>100</v>
      </c>
      <c r="O59" s="36">
        <v>100</v>
      </c>
      <c r="P59" s="36">
        <v>100</v>
      </c>
      <c r="Q59" s="36">
        <f>Q20/$Q$20*100</f>
        <v>100</v>
      </c>
      <c r="R59" s="36">
        <f>R20/$R$20*100</f>
        <v>100</v>
      </c>
      <c r="S59" s="36">
        <f>S20/$S$20*100</f>
        <v>100</v>
      </c>
      <c r="T59" s="36">
        <f>T20/$T$20*100</f>
        <v>100</v>
      </c>
      <c r="U59" s="36">
        <f>U20/$U$20*100</f>
        <v>100</v>
      </c>
      <c r="V59" s="34">
        <v>100</v>
      </c>
      <c r="Y59" s="73"/>
    </row>
    <row r="60" spans="1:25">
      <c r="A60" s="20"/>
    </row>
    <row r="61" spans="1:25" ht="16.3" thickBot="1">
      <c r="A61" s="204" t="s">
        <v>14</v>
      </c>
      <c r="B61" s="204"/>
      <c r="C61" s="204"/>
      <c r="D61" s="204"/>
      <c r="E61" s="204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33"/>
      <c r="R61" s="33"/>
      <c r="S61" s="33"/>
      <c r="T61" s="33"/>
      <c r="U61" s="33"/>
    </row>
    <row r="62" spans="1:25" ht="14.95" thickBot="1">
      <c r="A62" s="211" t="s">
        <v>1</v>
      </c>
      <c r="B62" s="212"/>
      <c r="C62" s="21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35</v>
      </c>
      <c r="R62" s="2" t="s">
        <v>99</v>
      </c>
      <c r="S62" s="2" t="s">
        <v>102</v>
      </c>
      <c r="T62" s="2" t="s">
        <v>107</v>
      </c>
      <c r="U62" s="2" t="s">
        <v>116</v>
      </c>
      <c r="V62" s="22" t="s">
        <v>119</v>
      </c>
      <c r="W62" s="22" t="s">
        <v>120</v>
      </c>
    </row>
    <row r="63" spans="1:25" ht="14.95" thickBot="1">
      <c r="A63" s="205" t="s">
        <v>2</v>
      </c>
      <c r="B63" s="3" t="s">
        <v>3</v>
      </c>
      <c r="C63" s="10"/>
      <c r="D63" s="75">
        <v>0.45</v>
      </c>
      <c r="E63" s="75">
        <v>-5.93</v>
      </c>
      <c r="F63" s="75">
        <v>-2.78</v>
      </c>
      <c r="G63" s="75">
        <v>-1.18</v>
      </c>
      <c r="H63" s="75">
        <v>-1.59</v>
      </c>
      <c r="I63" s="75">
        <v>-0.17</v>
      </c>
      <c r="J63" s="75">
        <v>-7.97</v>
      </c>
      <c r="K63" s="96">
        <v>1.41</v>
      </c>
      <c r="L63" s="75">
        <v>-1.21</v>
      </c>
      <c r="M63" s="75">
        <v>-3.94</v>
      </c>
      <c r="N63" s="115">
        <v>-7.01</v>
      </c>
      <c r="O63" s="35">
        <v>-4.05</v>
      </c>
      <c r="P63" s="35">
        <v>-3.1</v>
      </c>
      <c r="Q63" s="35">
        <f t="shared" ref="Q63:U73" si="39">(Q5-P5)/P5*100</f>
        <v>-1.6148643513944829</v>
      </c>
      <c r="R63" s="93">
        <f t="shared" si="39"/>
        <v>-0.23944695477542194</v>
      </c>
      <c r="S63" s="93">
        <f t="shared" si="39"/>
        <v>0.66973791181138942</v>
      </c>
      <c r="T63" s="93">
        <f t="shared" si="39"/>
        <v>-1.7151207506537456</v>
      </c>
      <c r="U63" s="93">
        <f t="shared" si="39"/>
        <v>1.2872681743485406</v>
      </c>
      <c r="V63" s="35">
        <f t="shared" ref="V63:V78" si="40">(U5-C5)/C5*100</f>
        <v>-32.829082228392018</v>
      </c>
      <c r="W63" s="35">
        <f t="shared" ref="W63:W78" si="41">(U5-L5)/L5*100</f>
        <v>-18.306614491290077</v>
      </c>
    </row>
    <row r="64" spans="1:25" ht="14.95" thickBot="1">
      <c r="A64" s="206"/>
      <c r="B64" s="3" t="s">
        <v>4</v>
      </c>
      <c r="C64" s="10"/>
      <c r="D64" s="75">
        <v>-5.14</v>
      </c>
      <c r="E64" s="75">
        <v>-12.89</v>
      </c>
      <c r="F64" s="75">
        <v>-3.32</v>
      </c>
      <c r="G64" s="93">
        <v>4.29</v>
      </c>
      <c r="H64" s="75">
        <v>-0.96</v>
      </c>
      <c r="I64" s="75">
        <v>-8.86</v>
      </c>
      <c r="J64" s="115">
        <v>-19.45</v>
      </c>
      <c r="K64" s="75">
        <v>2.2599999999999998</v>
      </c>
      <c r="L64" s="75">
        <v>-3.14</v>
      </c>
      <c r="M64" s="75">
        <v>-5.9</v>
      </c>
      <c r="N64" s="75">
        <v>-1.82</v>
      </c>
      <c r="O64" s="35">
        <v>-13.2</v>
      </c>
      <c r="P64" s="35">
        <v>0.48</v>
      </c>
      <c r="Q64" s="96">
        <f t="shared" si="39"/>
        <v>10.638297872340425</v>
      </c>
      <c r="R64" s="93">
        <f t="shared" si="39"/>
        <v>-6.6239316239316244</v>
      </c>
      <c r="S64" s="93">
        <f t="shared" si="39"/>
        <v>6.6361556064073222</v>
      </c>
      <c r="T64" s="93">
        <f t="shared" si="39"/>
        <v>-11.373390557939913</v>
      </c>
      <c r="U64" s="93">
        <f t="shared" si="39"/>
        <v>-2.4213075060532687</v>
      </c>
      <c r="V64" s="35">
        <f t="shared" si="40"/>
        <v>-53.94285714285715</v>
      </c>
      <c r="W64" s="35">
        <f t="shared" si="41"/>
        <v>-23.238095238095237</v>
      </c>
    </row>
    <row r="65" spans="1:23" ht="14.95" thickBot="1">
      <c r="A65" s="205" t="s">
        <v>5</v>
      </c>
      <c r="B65" s="3" t="s">
        <v>3</v>
      </c>
      <c r="C65" s="10"/>
      <c r="D65" s="93">
        <v>1.55</v>
      </c>
      <c r="E65" s="75">
        <v>-2.83</v>
      </c>
      <c r="F65" s="75">
        <v>-5.88</v>
      </c>
      <c r="G65" s="75">
        <v>-1.32</v>
      </c>
      <c r="H65" s="75">
        <v>0.62</v>
      </c>
      <c r="I65" s="75">
        <v>-2.65</v>
      </c>
      <c r="J65" s="75">
        <v>-1.1599999999999999</v>
      </c>
      <c r="K65" s="75">
        <v>-6.43</v>
      </c>
      <c r="L65" s="75">
        <v>1.54</v>
      </c>
      <c r="M65" s="75">
        <v>-2.19</v>
      </c>
      <c r="N65" s="115">
        <v>-10.39</v>
      </c>
      <c r="O65" s="35">
        <v>0.04</v>
      </c>
      <c r="P65" s="35">
        <v>-3.08</v>
      </c>
      <c r="Q65" s="35">
        <f t="shared" si="39"/>
        <v>-4.2189408238037078</v>
      </c>
      <c r="R65" s="96">
        <f t="shared" si="39"/>
        <v>2.4689926973455432</v>
      </c>
      <c r="S65" s="93">
        <f t="shared" si="39"/>
        <v>-2.107843137254902</v>
      </c>
      <c r="T65" s="93">
        <f t="shared" si="39"/>
        <v>-1.0592812295366125</v>
      </c>
      <c r="U65" s="93">
        <f t="shared" si="39"/>
        <v>1.771392976718835</v>
      </c>
      <c r="V65" s="35">
        <f t="shared" si="40"/>
        <v>-30.700917236625841</v>
      </c>
      <c r="W65" s="35">
        <f t="shared" si="41"/>
        <v>-17.790427070884963</v>
      </c>
    </row>
    <row r="66" spans="1:23" ht="14.95" thickBot="1">
      <c r="A66" s="206"/>
      <c r="B66" s="3" t="s">
        <v>4</v>
      </c>
      <c r="C66" s="10"/>
      <c r="D66" s="75">
        <v>-0.87</v>
      </c>
      <c r="E66" s="75">
        <v>-4.13</v>
      </c>
      <c r="F66" s="75">
        <v>-10.31</v>
      </c>
      <c r="G66" s="75">
        <v>-5.24</v>
      </c>
      <c r="H66" s="75">
        <v>1.84</v>
      </c>
      <c r="I66" s="115">
        <v>-18.100000000000001</v>
      </c>
      <c r="J66" s="96">
        <v>8.66</v>
      </c>
      <c r="K66" s="75">
        <v>-17.8</v>
      </c>
      <c r="L66" s="75">
        <v>-0.62</v>
      </c>
      <c r="M66" s="75">
        <v>4.3600000000000003</v>
      </c>
      <c r="N66" s="75">
        <v>-13.32</v>
      </c>
      <c r="O66" s="35">
        <v>-1.61</v>
      </c>
      <c r="P66" s="35">
        <v>-0.23</v>
      </c>
      <c r="Q66" s="35">
        <f t="shared" si="39"/>
        <v>-5.3738317757009346</v>
      </c>
      <c r="R66" s="93">
        <f t="shared" si="39"/>
        <v>-0.24691358024691357</v>
      </c>
      <c r="S66" s="93">
        <f t="shared" si="39"/>
        <v>0.49504950495049505</v>
      </c>
      <c r="T66" s="93">
        <f t="shared" si="39"/>
        <v>2.4630541871921183</v>
      </c>
      <c r="U66" s="93">
        <f t="shared" si="39"/>
        <v>-5.7692307692307692</v>
      </c>
      <c r="V66" s="35">
        <f t="shared" si="40"/>
        <v>-51.364764267990068</v>
      </c>
      <c r="W66" s="35">
        <f t="shared" si="41"/>
        <v>-18.672199170124482</v>
      </c>
    </row>
    <row r="67" spans="1:23" ht="14.95" thickBot="1">
      <c r="A67" s="205" t="s">
        <v>6</v>
      </c>
      <c r="B67" s="3" t="s">
        <v>3</v>
      </c>
      <c r="C67" s="10"/>
      <c r="D67" s="96">
        <v>0.83</v>
      </c>
      <c r="E67" s="75">
        <v>-1.75</v>
      </c>
      <c r="F67" s="75">
        <v>-5.85</v>
      </c>
      <c r="G67" s="75">
        <v>-0.63</v>
      </c>
      <c r="H67" s="75">
        <v>-0.48</v>
      </c>
      <c r="I67" s="75">
        <v>-1.55</v>
      </c>
      <c r="J67" s="75">
        <v>-3.11</v>
      </c>
      <c r="K67" s="75">
        <v>-1.46</v>
      </c>
      <c r="L67" s="75">
        <v>-3.65</v>
      </c>
      <c r="M67" s="75">
        <v>-0.69</v>
      </c>
      <c r="N67" s="115">
        <v>-10.45</v>
      </c>
      <c r="O67" s="35">
        <v>-3.48</v>
      </c>
      <c r="P67" s="35">
        <v>0.37</v>
      </c>
      <c r="Q67" s="35">
        <f t="shared" si="39"/>
        <v>-1.4461209281735343</v>
      </c>
      <c r="R67" s="93">
        <f t="shared" si="39"/>
        <v>-1.2689500280741157</v>
      </c>
      <c r="S67" s="93">
        <f t="shared" si="39"/>
        <v>0.47770700636942676</v>
      </c>
      <c r="T67" s="93">
        <f t="shared" si="39"/>
        <v>-2.2866198777450757</v>
      </c>
      <c r="U67" s="93">
        <f t="shared" si="39"/>
        <v>-1.6064257028112447</v>
      </c>
      <c r="V67" s="35">
        <f t="shared" si="40"/>
        <v>-32.349192863211556</v>
      </c>
      <c r="W67" s="35">
        <f t="shared" si="41"/>
        <v>-19.015987032387251</v>
      </c>
    </row>
    <row r="68" spans="1:23" ht="14.95" thickBot="1">
      <c r="A68" s="206"/>
      <c r="B68" s="3" t="s">
        <v>4</v>
      </c>
      <c r="C68" s="10"/>
      <c r="D68" s="75">
        <v>-2.36</v>
      </c>
      <c r="E68" s="75">
        <v>-4.33</v>
      </c>
      <c r="F68" s="115">
        <v>-12.37</v>
      </c>
      <c r="G68" s="75">
        <v>-0.61</v>
      </c>
      <c r="H68" s="75">
        <v>-5.5</v>
      </c>
      <c r="I68" s="75">
        <v>-3.39</v>
      </c>
      <c r="J68" s="75">
        <v>-6.86</v>
      </c>
      <c r="K68" s="75">
        <v>-0.72</v>
      </c>
      <c r="L68" s="75">
        <v>-7.05</v>
      </c>
      <c r="M68" s="75">
        <v>-4.09</v>
      </c>
      <c r="N68" s="75">
        <v>-10.55</v>
      </c>
      <c r="O68" s="35">
        <v>-9.07</v>
      </c>
      <c r="P68" s="96">
        <v>11.72</v>
      </c>
      <c r="Q68" s="35">
        <f t="shared" si="39"/>
        <v>-8.2589285714285712</v>
      </c>
      <c r="R68" s="93">
        <f t="shared" si="39"/>
        <v>4.1362530413625302</v>
      </c>
      <c r="S68" s="93">
        <f t="shared" si="39"/>
        <v>-0.93457943925233633</v>
      </c>
      <c r="T68" s="93">
        <f t="shared" si="39"/>
        <v>8.2547169811320753</v>
      </c>
      <c r="U68" s="93">
        <f t="shared" si="39"/>
        <v>-11.76470588235294</v>
      </c>
      <c r="V68" s="35">
        <f t="shared" si="40"/>
        <v>-49.689440993788821</v>
      </c>
      <c r="W68" s="35">
        <f t="shared" si="41"/>
        <v>-21.206225680933851</v>
      </c>
    </row>
    <row r="69" spans="1:23" ht="14.95" thickBot="1">
      <c r="A69" s="205" t="s">
        <v>7</v>
      </c>
      <c r="B69" s="3" t="s">
        <v>3</v>
      </c>
      <c r="C69" s="10"/>
      <c r="D69" s="96">
        <v>1.57</v>
      </c>
      <c r="E69" s="75">
        <v>-4.04</v>
      </c>
      <c r="F69" s="75">
        <v>-2.2200000000000002</v>
      </c>
      <c r="G69" s="75">
        <v>-3.95</v>
      </c>
      <c r="H69" s="75">
        <v>3.71</v>
      </c>
      <c r="I69" s="75">
        <v>-5.64</v>
      </c>
      <c r="J69" s="75">
        <v>-4.8099999999999996</v>
      </c>
      <c r="K69" s="75">
        <v>3.21</v>
      </c>
      <c r="L69" s="75">
        <v>-3.7</v>
      </c>
      <c r="M69" s="75">
        <v>-5.46</v>
      </c>
      <c r="N69" s="115">
        <v>-6.12</v>
      </c>
      <c r="O69" s="35">
        <v>-3.31</v>
      </c>
      <c r="P69" s="35">
        <v>-3.67</v>
      </c>
      <c r="Q69" s="35">
        <f t="shared" si="39"/>
        <v>0.95868265724275359</v>
      </c>
      <c r="R69" s="93">
        <f t="shared" si="39"/>
        <v>-1.0501228867207864</v>
      </c>
      <c r="S69" s="93">
        <f t="shared" si="39"/>
        <v>0.24838175523107028</v>
      </c>
      <c r="T69" s="93">
        <f t="shared" si="39"/>
        <v>-1.5016142353029507</v>
      </c>
      <c r="U69" s="93">
        <f t="shared" si="39"/>
        <v>-1.250095281652565</v>
      </c>
      <c r="V69" s="35">
        <f t="shared" si="40"/>
        <v>-31.75113265198609</v>
      </c>
      <c r="W69" s="35">
        <f t="shared" si="41"/>
        <v>-19.481649522980828</v>
      </c>
    </row>
    <row r="70" spans="1:23" ht="14.95" thickBot="1">
      <c r="A70" s="206"/>
      <c r="B70" s="3" t="s">
        <v>4</v>
      </c>
      <c r="C70" s="10"/>
      <c r="D70" s="93">
        <v>2.34</v>
      </c>
      <c r="E70" s="75">
        <v>-4.91</v>
      </c>
      <c r="F70" s="115">
        <v>-12.38</v>
      </c>
      <c r="G70" s="75">
        <v>-8.3699999999999992</v>
      </c>
      <c r="H70" s="75">
        <v>-1.8</v>
      </c>
      <c r="I70" s="75">
        <v>-2.74</v>
      </c>
      <c r="J70" s="75">
        <v>-6.74</v>
      </c>
      <c r="K70" s="75">
        <v>-8.07</v>
      </c>
      <c r="L70" s="75">
        <v>-11.88</v>
      </c>
      <c r="M70" s="75">
        <v>-1.66</v>
      </c>
      <c r="N70" s="75">
        <v>2.11</v>
      </c>
      <c r="O70" s="35">
        <v>-8.8800000000000008</v>
      </c>
      <c r="P70" s="35">
        <v>-2.4900000000000002</v>
      </c>
      <c r="Q70" s="35">
        <f t="shared" si="39"/>
        <v>1.3953488372093024</v>
      </c>
      <c r="R70" s="93">
        <f t="shared" si="39"/>
        <v>-8.0275229357798175</v>
      </c>
      <c r="S70" s="96">
        <f t="shared" si="39"/>
        <v>13.216957605985039</v>
      </c>
      <c r="T70" s="93">
        <f t="shared" si="39"/>
        <v>-4.4052863436123353</v>
      </c>
      <c r="U70" s="93">
        <f t="shared" si="39"/>
        <v>-8.7557603686635943</v>
      </c>
      <c r="V70" s="35">
        <f t="shared" si="40"/>
        <v>-53.684210526315788</v>
      </c>
      <c r="W70" s="35">
        <f t="shared" si="41"/>
        <v>-17.842323651452283</v>
      </c>
    </row>
    <row r="71" spans="1:23" ht="14.95" thickBot="1">
      <c r="A71" s="205" t="s">
        <v>8</v>
      </c>
      <c r="B71" s="3" t="s">
        <v>3</v>
      </c>
      <c r="C71" s="10"/>
      <c r="D71" s="93">
        <v>1.77</v>
      </c>
      <c r="E71" s="75">
        <v>-7.1</v>
      </c>
      <c r="F71" s="75">
        <v>-1.1299999999999999</v>
      </c>
      <c r="G71" s="75">
        <v>-1.29</v>
      </c>
      <c r="H71" s="75">
        <v>-1.5</v>
      </c>
      <c r="I71" s="75">
        <v>-0.94</v>
      </c>
      <c r="J71" s="75">
        <v>-6.39</v>
      </c>
      <c r="K71" s="75">
        <v>-1.67</v>
      </c>
      <c r="L71" s="75">
        <v>1.45</v>
      </c>
      <c r="M71" s="75">
        <v>-5.0599999999999996</v>
      </c>
      <c r="N71" s="115">
        <v>-7.69</v>
      </c>
      <c r="O71" s="35">
        <v>-5.16</v>
      </c>
      <c r="P71" s="35">
        <v>-3.28</v>
      </c>
      <c r="Q71" s="35">
        <f t="shared" si="39"/>
        <v>-1.106576964082203</v>
      </c>
      <c r="R71" s="96">
        <f t="shared" si="39"/>
        <v>3.8550185873605947</v>
      </c>
      <c r="S71" s="93">
        <f t="shared" si="39"/>
        <v>-3.1499445180226937</v>
      </c>
      <c r="T71" s="93">
        <f t="shared" si="39"/>
        <v>0</v>
      </c>
      <c r="U71" s="93">
        <f t="shared" si="39"/>
        <v>-2.1177514136822264</v>
      </c>
      <c r="V71" s="35">
        <f t="shared" si="40"/>
        <v>-34.186526179766901</v>
      </c>
      <c r="W71" s="35">
        <f t="shared" si="41"/>
        <v>-21.72370987763788</v>
      </c>
    </row>
    <row r="72" spans="1:23" ht="14.95" thickBot="1">
      <c r="A72" s="206"/>
      <c r="B72" s="3" t="s">
        <v>4</v>
      </c>
      <c r="C72" s="10"/>
      <c r="D72" s="75">
        <v>-4.5999999999999996</v>
      </c>
      <c r="E72" s="75">
        <v>-7.97</v>
      </c>
      <c r="F72" s="75">
        <v>-5</v>
      </c>
      <c r="G72" s="75">
        <v>-5.26</v>
      </c>
      <c r="H72" s="75">
        <v>0.27</v>
      </c>
      <c r="I72" s="75">
        <v>-7.16</v>
      </c>
      <c r="J72" s="75">
        <v>-8.59</v>
      </c>
      <c r="K72" s="115">
        <v>-10.029999999999999</v>
      </c>
      <c r="L72" s="75">
        <v>1.77</v>
      </c>
      <c r="M72" s="75">
        <v>-12.35</v>
      </c>
      <c r="N72" s="93">
        <v>4.96</v>
      </c>
      <c r="O72" s="35">
        <v>-10.96</v>
      </c>
      <c r="P72" s="35">
        <v>-9.5500000000000007</v>
      </c>
      <c r="Q72" s="35">
        <f t="shared" si="39"/>
        <v>1.643192488262911</v>
      </c>
      <c r="R72" s="96">
        <f t="shared" si="39"/>
        <v>7.6212471131639719</v>
      </c>
      <c r="S72" s="93">
        <f t="shared" si="39"/>
        <v>-9.0128755364806867</v>
      </c>
      <c r="T72" s="93">
        <f t="shared" si="39"/>
        <v>-0.47169811320754718</v>
      </c>
      <c r="U72" s="93">
        <f t="shared" si="39"/>
        <v>-5.9241706161137442</v>
      </c>
      <c r="V72" s="35">
        <f t="shared" si="40"/>
        <v>-57.494646680942182</v>
      </c>
      <c r="W72" s="35">
        <f t="shared" si="41"/>
        <v>-30.956521739130434</v>
      </c>
    </row>
    <row r="73" spans="1:23" ht="14.95" thickBot="1">
      <c r="A73" s="205" t="s">
        <v>9</v>
      </c>
      <c r="B73" s="3" t="s">
        <v>3</v>
      </c>
      <c r="C73" s="10"/>
      <c r="D73" s="93">
        <v>1.68</v>
      </c>
      <c r="E73" s="75">
        <v>-7.35</v>
      </c>
      <c r="F73" s="75">
        <v>-2.7</v>
      </c>
      <c r="G73" s="75">
        <v>0.43</v>
      </c>
      <c r="H73" s="75">
        <v>-4.03</v>
      </c>
      <c r="I73" s="75">
        <v>-4.55</v>
      </c>
      <c r="J73" s="75">
        <v>-4.8899999999999997</v>
      </c>
      <c r="K73" s="75">
        <v>-4.8600000000000003</v>
      </c>
      <c r="L73" s="75">
        <v>7.0000000000000007E-2</v>
      </c>
      <c r="M73" s="75">
        <v>-2.77</v>
      </c>
      <c r="N73" s="115">
        <v>-9.16</v>
      </c>
      <c r="O73" s="35">
        <v>-5.17</v>
      </c>
      <c r="P73" s="35">
        <v>-2.44</v>
      </c>
      <c r="Q73" s="35">
        <f t="shared" si="39"/>
        <v>-1.7893385246241147</v>
      </c>
      <c r="R73" s="96">
        <f t="shared" si="39"/>
        <v>2.3659904685588966</v>
      </c>
      <c r="S73" s="93">
        <f t="shared" si="39"/>
        <v>-3.1064601186552405</v>
      </c>
      <c r="T73" s="93">
        <f t="shared" si="39"/>
        <v>-4.2520622501913428E-2</v>
      </c>
      <c r="U73" s="93">
        <f t="shared" si="39"/>
        <v>1.0039135613408201</v>
      </c>
      <c r="V73" s="35">
        <f t="shared" si="40"/>
        <v>-38.633309211206452</v>
      </c>
      <c r="W73" s="35">
        <f t="shared" si="41"/>
        <v>-19.631735716219875</v>
      </c>
    </row>
    <row r="74" spans="1:23" ht="14.95" thickBot="1">
      <c r="A74" s="206"/>
      <c r="B74" s="3" t="s">
        <v>4</v>
      </c>
      <c r="C74" s="10"/>
      <c r="D74" s="75">
        <v>-4.72</v>
      </c>
      <c r="E74" s="75">
        <v>-4.7699999999999996</v>
      </c>
      <c r="F74" s="75">
        <v>-3.63</v>
      </c>
      <c r="G74" s="75">
        <v>-7.24</v>
      </c>
      <c r="H74" s="75">
        <v>-1.32</v>
      </c>
      <c r="I74" s="75">
        <v>-7.57</v>
      </c>
      <c r="J74" s="75">
        <v>-9.8800000000000008</v>
      </c>
      <c r="K74" s="115">
        <v>-14.17</v>
      </c>
      <c r="L74" s="93">
        <v>2.96</v>
      </c>
      <c r="M74" s="75">
        <v>-9.5299999999999994</v>
      </c>
      <c r="N74" s="75">
        <v>-3.01</v>
      </c>
      <c r="O74" s="35">
        <v>-14.31</v>
      </c>
      <c r="P74" s="35">
        <v>2.41</v>
      </c>
      <c r="Q74" s="93">
        <f t="shared" ref="Q74:U78" si="42">(Q16-P16)/P16*100</f>
        <v>10.412573673870334</v>
      </c>
      <c r="R74" s="93">
        <f t="shared" si="42"/>
        <v>-8.007117437722421</v>
      </c>
      <c r="S74" s="93">
        <f t="shared" si="42"/>
        <v>-1.7408123791102514</v>
      </c>
      <c r="T74" s="93">
        <f t="shared" si="42"/>
        <v>-10.62992125984252</v>
      </c>
      <c r="U74" s="96">
        <f t="shared" si="42"/>
        <v>16.079295154185022</v>
      </c>
      <c r="V74" s="35">
        <f t="shared" si="40"/>
        <v>-53.030303030303031</v>
      </c>
      <c r="W74" s="35">
        <f t="shared" si="41"/>
        <v>-20.272314674735252</v>
      </c>
    </row>
    <row r="75" spans="1:23" ht="14.95" thickBot="1">
      <c r="A75" s="205" t="s">
        <v>10</v>
      </c>
      <c r="B75" s="3" t="s">
        <v>3</v>
      </c>
      <c r="C75" s="10"/>
      <c r="D75" s="75">
        <v>-2.25</v>
      </c>
      <c r="E75" s="75">
        <v>-5.48</v>
      </c>
      <c r="F75" s="75">
        <v>-3.9</v>
      </c>
      <c r="G75" s="75">
        <v>-2.15</v>
      </c>
      <c r="H75" s="75">
        <v>-2.39</v>
      </c>
      <c r="I75" s="75">
        <v>-6.59</v>
      </c>
      <c r="J75" s="115">
        <v>-8.4600000000000009</v>
      </c>
      <c r="K75" s="93">
        <v>-1.43</v>
      </c>
      <c r="L75" s="75">
        <v>-2.52</v>
      </c>
      <c r="M75" s="75">
        <v>-4.0199999999999996</v>
      </c>
      <c r="N75" s="75">
        <v>-8.41</v>
      </c>
      <c r="O75" s="35">
        <v>-3.22</v>
      </c>
      <c r="P75" s="35">
        <v>-2.57</v>
      </c>
      <c r="Q75" s="93">
        <f t="shared" ref="Q75:S76" si="43">(Q17-P17)/P17*100</f>
        <v>-0.30576118442227229</v>
      </c>
      <c r="R75" s="93">
        <f t="shared" si="43"/>
        <v>-1.6249663707290827</v>
      </c>
      <c r="S75" s="96">
        <f t="shared" si="43"/>
        <v>5.3054750314499808</v>
      </c>
      <c r="T75" s="93">
        <f t="shared" ref="T75:U75" si="44">(T17-S17)/S17*100</f>
        <v>-3.3397392614138059</v>
      </c>
      <c r="U75" s="93">
        <f t="shared" si="44"/>
        <v>-0.39226222461042454</v>
      </c>
      <c r="V75" s="35">
        <f t="shared" si="40"/>
        <v>-42.570791251006881</v>
      </c>
      <c r="W75" s="35">
        <f t="shared" si="41"/>
        <v>-17.580365479525142</v>
      </c>
    </row>
    <row r="76" spans="1:23" ht="14.95" thickBot="1">
      <c r="A76" s="206"/>
      <c r="B76" s="3" t="s">
        <v>4</v>
      </c>
      <c r="C76" s="10"/>
      <c r="D76" s="93">
        <v>2.27</v>
      </c>
      <c r="E76" s="75">
        <v>-5.91</v>
      </c>
      <c r="F76" s="75">
        <v>-0.39</v>
      </c>
      <c r="G76" s="75">
        <v>-9.27</v>
      </c>
      <c r="H76" s="75">
        <v>-4.3499999999999996</v>
      </c>
      <c r="I76" s="93">
        <v>-13.18</v>
      </c>
      <c r="J76" s="75">
        <v>-6.28</v>
      </c>
      <c r="K76" s="75">
        <v>-10.75</v>
      </c>
      <c r="L76" s="75">
        <v>-1.1000000000000001</v>
      </c>
      <c r="M76" s="75">
        <v>-12.97</v>
      </c>
      <c r="N76" s="75">
        <v>1.82</v>
      </c>
      <c r="O76" s="35">
        <v>-10.54</v>
      </c>
      <c r="P76" s="35">
        <v>2</v>
      </c>
      <c r="Q76" s="35">
        <f t="shared" si="43"/>
        <v>1.9569471624266144</v>
      </c>
      <c r="R76" s="115">
        <f t="shared" si="43"/>
        <v>-13.243761996161229</v>
      </c>
      <c r="S76" s="96">
        <f t="shared" si="43"/>
        <v>9.7345132743362832</v>
      </c>
      <c r="T76" s="93">
        <f t="shared" ref="T76:U76" si="45">(T18-S18)/S18*100</f>
        <v>-1.6129032258064515</v>
      </c>
      <c r="U76" s="93">
        <f t="shared" si="45"/>
        <v>-5.3278688524590159</v>
      </c>
      <c r="V76" s="35">
        <f t="shared" si="40"/>
        <v>-56.332703213610593</v>
      </c>
      <c r="W76" s="35">
        <f t="shared" si="41"/>
        <v>-26.898734177215189</v>
      </c>
    </row>
    <row r="77" spans="1:23" ht="14.95" thickBot="1">
      <c r="A77" s="207" t="s">
        <v>11</v>
      </c>
      <c r="B77" s="98" t="s">
        <v>3</v>
      </c>
      <c r="C77" s="23"/>
      <c r="D77" s="97">
        <v>0.87</v>
      </c>
      <c r="E77" s="37">
        <v>-4.95</v>
      </c>
      <c r="F77" s="37">
        <v>-3.48</v>
      </c>
      <c r="G77" s="37">
        <v>-1.43</v>
      </c>
      <c r="H77" s="37">
        <v>-0.79</v>
      </c>
      <c r="I77" s="37">
        <v>-3.05</v>
      </c>
      <c r="J77" s="37">
        <v>-5.16</v>
      </c>
      <c r="K77" s="37">
        <v>-1.62</v>
      </c>
      <c r="L77" s="37">
        <v>-1.1200000000000001</v>
      </c>
      <c r="M77" s="37">
        <v>-3.45</v>
      </c>
      <c r="N77" s="123">
        <v>-8.4700000000000006</v>
      </c>
      <c r="O77" s="36">
        <v>-3.49</v>
      </c>
      <c r="P77" s="36">
        <v>-2.5499999999999998</v>
      </c>
      <c r="Q77" s="36">
        <f t="shared" si="42"/>
        <v>-1.4076630646609916</v>
      </c>
      <c r="R77" s="94">
        <f t="shared" si="42"/>
        <v>0.71731819249565998</v>
      </c>
      <c r="S77" s="94">
        <f t="shared" si="42"/>
        <v>-0.4880795945184907</v>
      </c>
      <c r="T77" s="94">
        <f t="shared" si="42"/>
        <v>-1.3605208851388817</v>
      </c>
      <c r="U77" s="94">
        <f t="shared" si="42"/>
        <v>-0.21442687174375408</v>
      </c>
      <c r="V77" s="34">
        <f t="shared" si="40"/>
        <v>-34.556062333713413</v>
      </c>
      <c r="W77" s="34">
        <f t="shared" si="41"/>
        <v>-19.161772231533778</v>
      </c>
    </row>
    <row r="78" spans="1:23" ht="14.95" thickBot="1">
      <c r="A78" s="208"/>
      <c r="B78" s="98" t="s">
        <v>4</v>
      </c>
      <c r="C78" s="19"/>
      <c r="D78" s="37">
        <v>-1.91</v>
      </c>
      <c r="E78" s="37">
        <v>-6.36</v>
      </c>
      <c r="F78" s="37">
        <v>-6.43</v>
      </c>
      <c r="G78" s="37">
        <v>-4.99</v>
      </c>
      <c r="H78" s="37">
        <v>-1.76</v>
      </c>
      <c r="I78" s="37">
        <v>-8.8800000000000008</v>
      </c>
      <c r="J78" s="37">
        <v>-7.5</v>
      </c>
      <c r="K78" s="37">
        <v>-8.9600000000000009</v>
      </c>
      <c r="L78" s="37">
        <v>-2.57</v>
      </c>
      <c r="M78" s="37">
        <v>-6.59</v>
      </c>
      <c r="N78" s="37">
        <v>-2.79</v>
      </c>
      <c r="O78" s="123">
        <v>-10.07</v>
      </c>
      <c r="P78" s="94">
        <v>0.44</v>
      </c>
      <c r="Q78" s="94">
        <f t="shared" si="42"/>
        <v>1.9212598425196852</v>
      </c>
      <c r="R78" s="94">
        <f t="shared" si="42"/>
        <v>-4.0482076637824473</v>
      </c>
      <c r="S78" s="97">
        <f t="shared" si="42"/>
        <v>2.3510466988727856</v>
      </c>
      <c r="T78" s="94">
        <f t="shared" si="42"/>
        <v>-2.89490245437382</v>
      </c>
      <c r="U78" s="94">
        <f t="shared" si="42"/>
        <v>-3.3700583279325986</v>
      </c>
      <c r="V78" s="34">
        <f t="shared" si="40"/>
        <v>-53.803253292021694</v>
      </c>
      <c r="W78" s="34">
        <f t="shared" si="41"/>
        <v>-22.965641952983727</v>
      </c>
    </row>
    <row r="79" spans="1:23">
      <c r="A79" s="202" t="s">
        <v>100</v>
      </c>
      <c r="B79" s="202"/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202"/>
      <c r="R79" s="202"/>
      <c r="S79" s="202"/>
      <c r="T79" s="202"/>
      <c r="U79" s="202"/>
      <c r="V79" s="202"/>
    </row>
    <row r="80" spans="1:23">
      <c r="A80" s="201" t="s">
        <v>28</v>
      </c>
      <c r="B80" s="201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  <c r="O80" s="201"/>
      <c r="P80" s="201"/>
      <c r="Q80" s="201"/>
      <c r="R80" s="201"/>
      <c r="S80" s="201"/>
      <c r="T80" s="201"/>
      <c r="U80" s="201"/>
      <c r="V80" s="201"/>
    </row>
    <row r="81" spans="1:1">
      <c r="A81" s="24"/>
    </row>
  </sheetData>
  <mergeCells count="48">
    <mergeCell ref="Y16:Z16"/>
    <mergeCell ref="Y17:Y24"/>
    <mergeCell ref="A13:A14"/>
    <mergeCell ref="Y3:AD3"/>
    <mergeCell ref="Y4:Z4"/>
    <mergeCell ref="Y5:Y12"/>
    <mergeCell ref="Y15:AD15"/>
    <mergeCell ref="A4:B4"/>
    <mergeCell ref="A5:A6"/>
    <mergeCell ref="A7:A8"/>
    <mergeCell ref="A9:A10"/>
    <mergeCell ref="A11:A12"/>
    <mergeCell ref="A39:A40"/>
    <mergeCell ref="A15:A16"/>
    <mergeCell ref="A17:A18"/>
    <mergeCell ref="A19:A20"/>
    <mergeCell ref="A24:B24"/>
    <mergeCell ref="A25:A26"/>
    <mergeCell ref="A27:A28"/>
    <mergeCell ref="A29:A30"/>
    <mergeCell ref="A31:A32"/>
    <mergeCell ref="A33:A34"/>
    <mergeCell ref="A35:A36"/>
    <mergeCell ref="A37:A38"/>
    <mergeCell ref="A63:A64"/>
    <mergeCell ref="A65:A66"/>
    <mergeCell ref="A43:B43"/>
    <mergeCell ref="A44:A45"/>
    <mergeCell ref="A46:A47"/>
    <mergeCell ref="A48:A49"/>
    <mergeCell ref="A50:A51"/>
    <mergeCell ref="A52:A53"/>
    <mergeCell ref="A80:V80"/>
    <mergeCell ref="A21:V21"/>
    <mergeCell ref="A1:P1"/>
    <mergeCell ref="A42:V42"/>
    <mergeCell ref="A61:P61"/>
    <mergeCell ref="A79:V79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0"/>
  <sheetViews>
    <sheetView workbookViewId="0">
      <selection sqref="A1:V1"/>
    </sheetView>
  </sheetViews>
  <sheetFormatPr defaultRowHeight="14.3"/>
  <cols>
    <col min="18" max="18" width="8.75" customWidth="1"/>
    <col min="19" max="21" width="8.75" style="117" customWidth="1"/>
    <col min="22" max="22" width="10" bestFit="1" customWidth="1"/>
    <col min="24" max="33" width="0" hidden="1" customWidth="1"/>
  </cols>
  <sheetData>
    <row r="1" spans="1:31" ht="15.65">
      <c r="A1" s="203" t="s">
        <v>125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</row>
    <row r="2" spans="1:31">
      <c r="A2" s="31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AE2">
        <v>2015</v>
      </c>
    </row>
    <row r="3" spans="1:31" ht="16.3" thickBot="1">
      <c r="A3" s="30" t="s">
        <v>29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Y3" s="222" t="s">
        <v>45</v>
      </c>
      <c r="Z3" s="223"/>
      <c r="AA3" s="223"/>
      <c r="AB3" s="223"/>
      <c r="AC3" s="223"/>
      <c r="AD3" s="223"/>
      <c r="AE3" s="55"/>
    </row>
    <row r="4" spans="1:31" ht="23.8" thickBot="1">
      <c r="A4" s="211" t="s">
        <v>1</v>
      </c>
      <c r="B4" s="212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>
        <v>2018</v>
      </c>
      <c r="U4" s="2">
        <v>2019</v>
      </c>
      <c r="V4" s="2" t="s">
        <v>118</v>
      </c>
      <c r="Y4" s="224" t="s">
        <v>37</v>
      </c>
      <c r="Z4" s="225"/>
      <c r="AA4" s="56" t="s">
        <v>38</v>
      </c>
      <c r="AB4" s="57" t="s">
        <v>39</v>
      </c>
      <c r="AC4" s="57" t="s">
        <v>40</v>
      </c>
      <c r="AD4" s="58" t="s">
        <v>41</v>
      </c>
      <c r="AE4" s="55"/>
    </row>
    <row r="5" spans="1:31" ht="14.95" thickBot="1">
      <c r="A5" s="205" t="s">
        <v>2</v>
      </c>
      <c r="B5" s="3" t="s">
        <v>30</v>
      </c>
      <c r="C5" s="9">
        <v>949</v>
      </c>
      <c r="D5" s="10">
        <v>907</v>
      </c>
      <c r="E5" s="10">
        <v>789</v>
      </c>
      <c r="F5" s="10">
        <v>756</v>
      </c>
      <c r="G5" s="10">
        <v>790</v>
      </c>
      <c r="H5" s="10">
        <v>784</v>
      </c>
      <c r="I5" s="10">
        <v>708</v>
      </c>
      <c r="J5" s="10">
        <v>569</v>
      </c>
      <c r="K5" s="10">
        <v>568</v>
      </c>
      <c r="L5" s="10">
        <v>555</v>
      </c>
      <c r="M5" s="10">
        <v>520</v>
      </c>
      <c r="N5" s="10">
        <v>517</v>
      </c>
      <c r="O5" s="70">
        <v>439</v>
      </c>
      <c r="P5" s="12">
        <v>444</v>
      </c>
      <c r="Q5" s="12">
        <v>494</v>
      </c>
      <c r="R5" s="95">
        <f>'Dati ISTAT 16 senza IncMort'!C24</f>
        <v>456</v>
      </c>
      <c r="S5" s="119">
        <v>494</v>
      </c>
      <c r="T5" s="119">
        <f>'2018 da spss'!K3</f>
        <v>449</v>
      </c>
      <c r="U5" s="122">
        <f>'2019 da spss'!L3</f>
        <v>421</v>
      </c>
      <c r="V5" s="6">
        <f>SUM(C5:U5)</f>
        <v>11609</v>
      </c>
      <c r="Y5" s="226" t="s">
        <v>42</v>
      </c>
      <c r="AB5" s="62">
        <v>16.831971995332555</v>
      </c>
      <c r="AC5" s="62">
        <v>16.831971995332555</v>
      </c>
      <c r="AD5" s="63">
        <v>16.831971995332555</v>
      </c>
      <c r="AE5" s="55"/>
    </row>
    <row r="6" spans="1:31" ht="14.95" thickBot="1">
      <c r="A6" s="206"/>
      <c r="B6" s="3" t="s">
        <v>31</v>
      </c>
      <c r="C6" s="4">
        <v>52931</v>
      </c>
      <c r="D6" s="5">
        <v>53141</v>
      </c>
      <c r="E6" s="4">
        <v>50324</v>
      </c>
      <c r="F6" s="4">
        <v>48661</v>
      </c>
      <c r="G6" s="4">
        <v>47689</v>
      </c>
      <c r="H6" s="4">
        <v>46911</v>
      </c>
      <c r="I6" s="4">
        <v>47570</v>
      </c>
      <c r="J6" s="4">
        <v>43867</v>
      </c>
      <c r="K6" s="4">
        <v>44828</v>
      </c>
      <c r="L6" s="4">
        <v>44471</v>
      </c>
      <c r="M6" s="4">
        <v>42109</v>
      </c>
      <c r="N6" s="4">
        <v>39293</v>
      </c>
      <c r="O6" s="6">
        <v>37702</v>
      </c>
      <c r="P6" s="71">
        <v>36594</v>
      </c>
      <c r="Q6" s="71">
        <v>35909</v>
      </c>
      <c r="R6" s="71">
        <f>'Dati ISTAT 16 senza IncMort'!D24</f>
        <v>36179</v>
      </c>
      <c r="S6" s="122">
        <v>35817</v>
      </c>
      <c r="T6" s="122">
        <f>'2018 da spss'!K18</f>
        <v>35360</v>
      </c>
      <c r="U6" s="119">
        <f>'2019 da spss'!L18</f>
        <v>35544</v>
      </c>
      <c r="V6" s="6">
        <f t="shared" ref="V6:V20" si="0">SUM(C6:U6)</f>
        <v>814900</v>
      </c>
      <c r="Y6" s="227"/>
      <c r="Z6" s="60" t="s">
        <v>2</v>
      </c>
      <c r="AA6" s="45">
        <v>494</v>
      </c>
      <c r="AB6" s="64">
        <v>14.410735122520419</v>
      </c>
      <c r="AC6" s="64">
        <v>14.410735122520419</v>
      </c>
      <c r="AD6" s="65">
        <v>31.242707117852976</v>
      </c>
      <c r="AE6" s="55"/>
    </row>
    <row r="7" spans="1:31" ht="14.95" thickBot="1">
      <c r="A7" s="205" t="s">
        <v>5</v>
      </c>
      <c r="B7" s="3" t="s">
        <v>30</v>
      </c>
      <c r="C7" s="9">
        <v>874</v>
      </c>
      <c r="D7" s="10">
        <v>870</v>
      </c>
      <c r="E7" s="10">
        <v>829</v>
      </c>
      <c r="F7" s="10">
        <v>728</v>
      </c>
      <c r="G7" s="10">
        <v>703</v>
      </c>
      <c r="H7" s="10">
        <v>707</v>
      </c>
      <c r="I7" s="10">
        <v>585</v>
      </c>
      <c r="J7" s="10">
        <v>625</v>
      </c>
      <c r="K7" s="10">
        <v>507</v>
      </c>
      <c r="L7" s="10">
        <v>505</v>
      </c>
      <c r="M7" s="10">
        <v>538</v>
      </c>
      <c r="N7" s="10">
        <v>460</v>
      </c>
      <c r="O7" s="70">
        <v>447</v>
      </c>
      <c r="P7" s="12">
        <v>450</v>
      </c>
      <c r="Q7" s="70">
        <v>420</v>
      </c>
      <c r="R7" s="95">
        <f>'Dati ISTAT 16 senza IncMort'!C25</f>
        <v>422</v>
      </c>
      <c r="S7" s="119">
        <v>425</v>
      </c>
      <c r="T7" s="119">
        <f>'2018 da spss'!K4</f>
        <v>484</v>
      </c>
      <c r="U7" s="122">
        <f>'2019 da spss'!L4</f>
        <v>413</v>
      </c>
      <c r="V7" s="6">
        <f t="shared" si="0"/>
        <v>10992</v>
      </c>
      <c r="Y7" s="227"/>
      <c r="Z7" s="60" t="s">
        <v>5</v>
      </c>
      <c r="AA7" s="45">
        <v>420</v>
      </c>
      <c r="AB7" s="64">
        <v>12.252042007001167</v>
      </c>
      <c r="AC7" s="64">
        <v>12.252042007001167</v>
      </c>
      <c r="AD7" s="65">
        <v>43.494749124854145</v>
      </c>
      <c r="AE7" s="55"/>
    </row>
    <row r="8" spans="1:31" ht="14.95" thickBot="1">
      <c r="A8" s="206"/>
      <c r="B8" s="3" t="s">
        <v>31</v>
      </c>
      <c r="C8" s="4">
        <v>50954</v>
      </c>
      <c r="D8" s="5">
        <v>51778</v>
      </c>
      <c r="E8" s="4">
        <v>49851</v>
      </c>
      <c r="F8" s="4">
        <v>46867</v>
      </c>
      <c r="G8" s="4">
        <v>45995</v>
      </c>
      <c r="H8" s="4">
        <v>46605</v>
      </c>
      <c r="I8" s="4">
        <v>45607</v>
      </c>
      <c r="J8" s="4">
        <v>45241</v>
      </c>
      <c r="K8" s="4">
        <v>42905</v>
      </c>
      <c r="L8" s="4">
        <v>43387</v>
      </c>
      <c r="M8" s="4">
        <v>42532</v>
      </c>
      <c r="N8" s="4">
        <v>37842</v>
      </c>
      <c r="O8" s="6">
        <v>38167</v>
      </c>
      <c r="P8" s="71">
        <v>36526</v>
      </c>
      <c r="Q8" s="71">
        <v>35527</v>
      </c>
      <c r="R8" s="71">
        <f>'Dati ISTAT 16 senza IncMort'!D25</f>
        <v>36033</v>
      </c>
      <c r="S8" s="119">
        <v>35133</v>
      </c>
      <c r="T8" s="119">
        <f>'2018 da spss'!K19</f>
        <v>34765</v>
      </c>
      <c r="U8" s="122">
        <f>'2019 da spss'!L19</f>
        <v>35389</v>
      </c>
      <c r="V8" s="6">
        <f t="shared" si="0"/>
        <v>801104</v>
      </c>
      <c r="Y8" s="227"/>
      <c r="Z8" s="60" t="s">
        <v>6</v>
      </c>
      <c r="AA8" s="45">
        <v>435</v>
      </c>
      <c r="AB8" s="64">
        <v>12.689614935822638</v>
      </c>
      <c r="AC8" s="64">
        <v>12.689614935822638</v>
      </c>
      <c r="AD8" s="65">
        <v>56.184364060676778</v>
      </c>
      <c r="AE8" s="55"/>
    </row>
    <row r="9" spans="1:31" ht="14.95" thickBot="1">
      <c r="A9" s="205" t="s">
        <v>6</v>
      </c>
      <c r="B9" s="3" t="s">
        <v>30</v>
      </c>
      <c r="C9" s="9">
        <v>862</v>
      </c>
      <c r="D9" s="10">
        <v>854</v>
      </c>
      <c r="E9" s="10">
        <v>810</v>
      </c>
      <c r="F9" s="10">
        <v>708</v>
      </c>
      <c r="G9" s="10">
        <v>712</v>
      </c>
      <c r="H9" s="10">
        <v>666</v>
      </c>
      <c r="I9" s="10">
        <v>638</v>
      </c>
      <c r="J9" s="10">
        <v>586</v>
      </c>
      <c r="K9" s="10">
        <v>568</v>
      </c>
      <c r="L9" s="10">
        <v>536</v>
      </c>
      <c r="M9" s="10">
        <v>525</v>
      </c>
      <c r="N9" s="10">
        <v>474</v>
      </c>
      <c r="O9" s="11">
        <v>427</v>
      </c>
      <c r="P9" s="12">
        <v>469</v>
      </c>
      <c r="Q9" s="12">
        <v>435</v>
      </c>
      <c r="R9" s="95">
        <f>'Dati ISTAT 16 senza IncMort'!C26</f>
        <v>440</v>
      </c>
      <c r="S9" s="119">
        <v>449</v>
      </c>
      <c r="T9" s="119">
        <f>'2018 da spss'!K5</f>
        <v>487</v>
      </c>
      <c r="U9" s="122">
        <f>'2019 da spss'!L5</f>
        <v>427</v>
      </c>
      <c r="V9" s="6">
        <f t="shared" si="0"/>
        <v>11073</v>
      </c>
      <c r="Y9" s="227"/>
      <c r="Z9" s="60" t="s">
        <v>7</v>
      </c>
      <c r="AA9" s="45">
        <v>456</v>
      </c>
      <c r="AB9" s="64">
        <v>13.302217036172696</v>
      </c>
      <c r="AC9" s="64">
        <v>13.302217036172696</v>
      </c>
      <c r="AD9" s="65">
        <v>69.486581096849477</v>
      </c>
      <c r="AE9" s="55"/>
    </row>
    <row r="10" spans="1:31" ht="14.95" thickBot="1">
      <c r="A10" s="206"/>
      <c r="B10" s="3" t="s">
        <v>31</v>
      </c>
      <c r="C10" s="4">
        <v>50594</v>
      </c>
      <c r="D10" s="5">
        <v>51929</v>
      </c>
      <c r="E10" s="4">
        <v>50192</v>
      </c>
      <c r="F10" s="4">
        <v>47233</v>
      </c>
      <c r="G10" s="4">
        <v>46507</v>
      </c>
      <c r="H10" s="4">
        <v>46330</v>
      </c>
      <c r="I10" s="4">
        <v>46464</v>
      </c>
      <c r="J10" s="4">
        <v>44758</v>
      </c>
      <c r="K10" s="4">
        <v>44309</v>
      </c>
      <c r="L10" s="4">
        <v>43443</v>
      </c>
      <c r="M10" s="4">
        <v>42534</v>
      </c>
      <c r="N10" s="4">
        <v>38152</v>
      </c>
      <c r="O10" s="71">
        <v>36868</v>
      </c>
      <c r="P10" s="6">
        <v>37055</v>
      </c>
      <c r="Q10" s="71">
        <v>36192</v>
      </c>
      <c r="R10" s="71">
        <f>'Dati ISTAT 16 senza IncMort'!D26</f>
        <v>35929</v>
      </c>
      <c r="S10" s="119">
        <v>35934</v>
      </c>
      <c r="T10" s="119">
        <f>'2018 da spss'!K20</f>
        <v>35142</v>
      </c>
      <c r="U10" s="122">
        <f>'2019 da spss'!L20</f>
        <v>34469</v>
      </c>
      <c r="V10" s="6">
        <f t="shared" si="0"/>
        <v>804034</v>
      </c>
      <c r="Y10" s="227"/>
      <c r="Z10" s="60" t="s">
        <v>8</v>
      </c>
      <c r="AA10" s="45">
        <v>449</v>
      </c>
      <c r="AB10" s="64">
        <v>13.098016336056009</v>
      </c>
      <c r="AC10" s="64">
        <v>13.098016336056009</v>
      </c>
      <c r="AD10" s="65">
        <v>82.584597432905483</v>
      </c>
      <c r="AE10" s="55"/>
    </row>
    <row r="11" spans="1:31" ht="14.95" thickBot="1">
      <c r="A11" s="205" t="s">
        <v>7</v>
      </c>
      <c r="B11" s="3" t="s">
        <v>30</v>
      </c>
      <c r="C11" s="9">
        <v>939</v>
      </c>
      <c r="D11" s="9">
        <v>939</v>
      </c>
      <c r="E11" s="10">
        <v>930</v>
      </c>
      <c r="F11" s="10">
        <v>794</v>
      </c>
      <c r="G11" s="10">
        <v>732</v>
      </c>
      <c r="H11" s="10">
        <v>714</v>
      </c>
      <c r="I11" s="10">
        <v>689</v>
      </c>
      <c r="J11" s="10">
        <v>651</v>
      </c>
      <c r="K11" s="10">
        <v>582</v>
      </c>
      <c r="L11" s="10">
        <v>509</v>
      </c>
      <c r="M11" s="10">
        <v>495</v>
      </c>
      <c r="N11" s="10">
        <v>508</v>
      </c>
      <c r="O11" s="12">
        <v>462</v>
      </c>
      <c r="P11" s="70">
        <v>448</v>
      </c>
      <c r="Q11" s="6">
        <v>456</v>
      </c>
      <c r="R11" s="7">
        <f>'Dati ISTAT 16 senza IncMort'!C27</f>
        <v>413</v>
      </c>
      <c r="S11" s="119">
        <v>470</v>
      </c>
      <c r="T11" s="119">
        <f>'2018 da spss'!K6</f>
        <v>448</v>
      </c>
      <c r="U11" s="119">
        <f>'2019 da spss'!L6</f>
        <v>420</v>
      </c>
      <c r="V11" s="6">
        <f t="shared" si="0"/>
        <v>11599</v>
      </c>
      <c r="Y11" s="227"/>
      <c r="Z11" s="60" t="s">
        <v>9</v>
      </c>
      <c r="AA11" s="45">
        <v>597</v>
      </c>
      <c r="AB11" s="64">
        <v>17.415402567094517</v>
      </c>
      <c r="AC11" s="64">
        <v>17.415402567094517</v>
      </c>
      <c r="AD11" s="65">
        <v>100</v>
      </c>
      <c r="AE11" s="55"/>
    </row>
    <row r="12" spans="1:31" ht="14.95" thickBot="1">
      <c r="A12" s="206"/>
      <c r="B12" s="3" t="s">
        <v>31</v>
      </c>
      <c r="C12" s="4">
        <v>51662</v>
      </c>
      <c r="D12" s="5">
        <v>52740</v>
      </c>
      <c r="E12" s="4">
        <v>50161</v>
      </c>
      <c r="F12" s="4">
        <v>49320</v>
      </c>
      <c r="G12" s="4">
        <v>46744</v>
      </c>
      <c r="H12" s="4">
        <v>48337</v>
      </c>
      <c r="I12" s="4">
        <v>46042</v>
      </c>
      <c r="J12" s="4">
        <v>44169</v>
      </c>
      <c r="K12" s="4">
        <v>46120</v>
      </c>
      <c r="L12" s="4">
        <v>44077</v>
      </c>
      <c r="M12" s="4">
        <v>41942</v>
      </c>
      <c r="N12" s="4">
        <v>38778</v>
      </c>
      <c r="O12" s="6">
        <v>37778</v>
      </c>
      <c r="P12" s="71">
        <v>36550</v>
      </c>
      <c r="Q12" s="6">
        <v>36641</v>
      </c>
      <c r="R12" s="71">
        <f>'Dati ISTAT 16 senza IncMort'!D27</f>
        <v>36282</v>
      </c>
      <c r="S12" s="119">
        <v>36022</v>
      </c>
      <c r="T12" s="119">
        <f>'2018 da spss'!K21</f>
        <v>35771</v>
      </c>
      <c r="U12" s="122">
        <f>'2019 da spss'!L21</f>
        <v>35231</v>
      </c>
      <c r="V12" s="6">
        <f t="shared" si="0"/>
        <v>814367</v>
      </c>
      <c r="Y12" s="228"/>
      <c r="Z12" s="59" t="s">
        <v>10</v>
      </c>
      <c r="AA12" s="44">
        <v>577</v>
      </c>
      <c r="AB12" s="66">
        <v>100</v>
      </c>
      <c r="AC12" s="66">
        <v>100</v>
      </c>
      <c r="AD12" s="67"/>
      <c r="AE12" s="55"/>
    </row>
    <row r="13" spans="1:31" ht="14.95" thickBot="1">
      <c r="A13" s="205" t="s">
        <v>8</v>
      </c>
      <c r="B13" s="3" t="s">
        <v>30</v>
      </c>
      <c r="C13" s="5">
        <v>1040</v>
      </c>
      <c r="D13" s="10">
        <v>972</v>
      </c>
      <c r="E13" s="10">
        <v>892</v>
      </c>
      <c r="F13" s="10">
        <v>847</v>
      </c>
      <c r="G13" s="10">
        <v>810</v>
      </c>
      <c r="H13" s="10">
        <v>803</v>
      </c>
      <c r="I13" s="10">
        <v>744</v>
      </c>
      <c r="J13" s="10">
        <v>683</v>
      </c>
      <c r="K13" s="10">
        <v>608</v>
      </c>
      <c r="L13" s="10">
        <v>608</v>
      </c>
      <c r="M13" s="10">
        <v>535</v>
      </c>
      <c r="N13" s="10">
        <v>555</v>
      </c>
      <c r="O13" s="12">
        <v>497</v>
      </c>
      <c r="P13" s="6">
        <v>453</v>
      </c>
      <c r="Q13" s="70">
        <v>449</v>
      </c>
      <c r="R13" s="95">
        <f>'Dati ISTAT 16 senza IncMort'!C28</f>
        <v>502</v>
      </c>
      <c r="S13" s="119">
        <v>453</v>
      </c>
      <c r="T13" s="119">
        <f>'2018 da spss'!K7</f>
        <v>444</v>
      </c>
      <c r="U13" s="122">
        <f>'2019 da spss'!L7</f>
        <v>409</v>
      </c>
      <c r="V13" s="6">
        <f t="shared" si="0"/>
        <v>12304</v>
      </c>
      <c r="Z13" s="61" t="s">
        <v>11</v>
      </c>
      <c r="AA13" s="46">
        <v>3428</v>
      </c>
    </row>
    <row r="14" spans="1:31" ht="14.95" thickBot="1">
      <c r="A14" s="206"/>
      <c r="B14" s="3" t="s">
        <v>31</v>
      </c>
      <c r="C14" s="4">
        <v>55191</v>
      </c>
      <c r="D14" s="5">
        <v>56453</v>
      </c>
      <c r="E14" s="4">
        <v>51808</v>
      </c>
      <c r="F14" s="4">
        <v>51061</v>
      </c>
      <c r="G14" s="4">
        <v>50012</v>
      </c>
      <c r="H14" s="4">
        <v>49796</v>
      </c>
      <c r="I14" s="4">
        <v>49422</v>
      </c>
      <c r="J14" s="4">
        <v>47037</v>
      </c>
      <c r="K14" s="4">
        <v>46038</v>
      </c>
      <c r="L14" s="4">
        <v>46985</v>
      </c>
      <c r="M14" s="4">
        <v>44229</v>
      </c>
      <c r="N14" s="4">
        <v>40904</v>
      </c>
      <c r="O14" s="6">
        <v>38894</v>
      </c>
      <c r="P14" s="6">
        <v>37904</v>
      </c>
      <c r="Q14" s="71">
        <v>37110</v>
      </c>
      <c r="R14" s="71">
        <f>'Dati ISTAT 16 senza IncMort'!D28</f>
        <v>38603</v>
      </c>
      <c r="S14" s="119">
        <v>37551</v>
      </c>
      <c r="T14" s="119">
        <f>'2018 da spss'!K22</f>
        <v>37282</v>
      </c>
      <c r="U14" s="122">
        <f>'2019 da spss'!L22</f>
        <v>36151</v>
      </c>
      <c r="V14" s="6">
        <f t="shared" si="0"/>
        <v>852431</v>
      </c>
    </row>
    <row r="15" spans="1:31" ht="14.95" thickBot="1">
      <c r="A15" s="205" t="s">
        <v>9</v>
      </c>
      <c r="B15" s="3" t="s">
        <v>30</v>
      </c>
      <c r="C15" s="5">
        <v>1240</v>
      </c>
      <c r="D15" s="4">
        <v>1196</v>
      </c>
      <c r="E15" s="4">
        <v>1143</v>
      </c>
      <c r="F15" s="4">
        <v>1110</v>
      </c>
      <c r="G15" s="4">
        <v>1018</v>
      </c>
      <c r="H15" s="10">
        <v>991</v>
      </c>
      <c r="I15" s="10">
        <v>904</v>
      </c>
      <c r="J15" s="10">
        <v>814</v>
      </c>
      <c r="K15" s="10">
        <v>708</v>
      </c>
      <c r="L15" s="10">
        <v>705</v>
      </c>
      <c r="M15" s="10">
        <v>641</v>
      </c>
      <c r="N15" s="10">
        <v>640</v>
      </c>
      <c r="O15" s="70">
        <v>535</v>
      </c>
      <c r="P15" s="12">
        <v>544</v>
      </c>
      <c r="Q15" s="12">
        <v>597</v>
      </c>
      <c r="R15" s="95">
        <f>'Dati ISTAT 16 senza IncMort'!C29</f>
        <v>553</v>
      </c>
      <c r="S15" s="119">
        <v>533</v>
      </c>
      <c r="T15" s="122">
        <f>'2018 da spss'!K8</f>
        <v>492</v>
      </c>
      <c r="U15" s="119">
        <f>'2019 da spss'!L8</f>
        <v>567</v>
      </c>
      <c r="V15" s="6">
        <f t="shared" si="0"/>
        <v>14931</v>
      </c>
      <c r="Y15" s="222" t="s">
        <v>46</v>
      </c>
      <c r="Z15" s="223"/>
      <c r="AA15" s="223"/>
      <c r="AB15" s="223"/>
      <c r="AC15" s="223"/>
      <c r="AD15" s="223"/>
      <c r="AE15" s="55"/>
    </row>
    <row r="16" spans="1:31" ht="19.7" thickBot="1">
      <c r="A16" s="206"/>
      <c r="B16" s="3" t="s">
        <v>31</v>
      </c>
      <c r="C16" s="4">
        <v>57988</v>
      </c>
      <c r="D16" s="5">
        <v>59349</v>
      </c>
      <c r="E16" s="4">
        <v>54582</v>
      </c>
      <c r="F16" s="4">
        <v>52819</v>
      </c>
      <c r="G16" s="4">
        <v>52200</v>
      </c>
      <c r="H16" s="4">
        <v>50230</v>
      </c>
      <c r="I16" s="4">
        <v>48546</v>
      </c>
      <c r="J16" s="4">
        <v>46377</v>
      </c>
      <c r="K16" s="4">
        <v>44695</v>
      </c>
      <c r="L16" s="4">
        <v>44735</v>
      </c>
      <c r="M16" s="4">
        <v>42678</v>
      </c>
      <c r="N16" s="4">
        <v>39429</v>
      </c>
      <c r="O16" s="6">
        <v>37252</v>
      </c>
      <c r="P16" s="6">
        <v>35996</v>
      </c>
      <c r="Q16" s="71">
        <v>35222</v>
      </c>
      <c r="R16" s="71">
        <f>'Dati ISTAT 16 senza IncMort'!D29</f>
        <v>36096</v>
      </c>
      <c r="S16" s="119">
        <v>34895</v>
      </c>
      <c r="T16" s="119">
        <f>'2018 da spss'!K23</f>
        <v>34702</v>
      </c>
      <c r="U16" s="122">
        <f>'2019 da spss'!L23</f>
        <v>34541</v>
      </c>
      <c r="V16" s="6">
        <f t="shared" si="0"/>
        <v>842332</v>
      </c>
      <c r="Y16" s="224" t="s">
        <v>37</v>
      </c>
      <c r="Z16" s="225"/>
      <c r="AA16" s="56" t="s">
        <v>38</v>
      </c>
      <c r="AB16" s="68" t="s">
        <v>39</v>
      </c>
      <c r="AC16" s="68" t="s">
        <v>40</v>
      </c>
      <c r="AD16" s="69" t="s">
        <v>41</v>
      </c>
      <c r="AE16" s="55"/>
    </row>
    <row r="17" spans="1:31" ht="14.95" thickBot="1">
      <c r="A17" s="205" t="s">
        <v>10</v>
      </c>
      <c r="B17" s="3" t="s">
        <v>30</v>
      </c>
      <c r="C17" s="4">
        <v>1192</v>
      </c>
      <c r="D17" s="5">
        <v>1242</v>
      </c>
      <c r="E17" s="4">
        <v>1170</v>
      </c>
      <c r="F17" s="4">
        <v>1179</v>
      </c>
      <c r="G17" s="4">
        <v>1053</v>
      </c>
      <c r="H17" s="4">
        <v>1004</v>
      </c>
      <c r="I17" s="10">
        <v>863</v>
      </c>
      <c r="J17" s="10">
        <v>803</v>
      </c>
      <c r="K17" s="10">
        <v>696</v>
      </c>
      <c r="L17" s="10">
        <v>696</v>
      </c>
      <c r="M17" s="10">
        <v>606</v>
      </c>
      <c r="N17" s="10">
        <v>599</v>
      </c>
      <c r="O17" s="12">
        <v>594</v>
      </c>
      <c r="P17" s="70">
        <v>573</v>
      </c>
      <c r="Q17" s="6">
        <v>577</v>
      </c>
      <c r="R17" s="7">
        <f>'Dati ISTAT 16 senza IncMort'!C30</f>
        <v>497</v>
      </c>
      <c r="S17" s="119">
        <v>554</v>
      </c>
      <c r="T17" s="119">
        <f>'2018 da spss'!K9</f>
        <v>530</v>
      </c>
      <c r="U17" s="119">
        <f>'2019 da spss'!L9</f>
        <v>516</v>
      </c>
      <c r="V17" s="6">
        <f t="shared" si="0"/>
        <v>14944</v>
      </c>
      <c r="Y17" s="226" t="s">
        <v>42</v>
      </c>
      <c r="AB17" s="62">
        <v>12.27887574923052</v>
      </c>
      <c r="AC17" s="62">
        <v>12.27887574923052</v>
      </c>
      <c r="AD17" s="63">
        <v>12.27887574923052</v>
      </c>
      <c r="AE17" s="55"/>
    </row>
    <row r="18" spans="1:31" ht="14.95" thickBot="1">
      <c r="A18" s="206"/>
      <c r="B18" s="3" t="s">
        <v>31</v>
      </c>
      <c r="C18" s="5">
        <v>53966</v>
      </c>
      <c r="D18" s="4">
        <v>53102</v>
      </c>
      <c r="E18" s="4">
        <v>49557</v>
      </c>
      <c r="F18" s="4">
        <v>47218</v>
      </c>
      <c r="G18" s="4">
        <v>45711</v>
      </c>
      <c r="H18" s="4">
        <v>44746</v>
      </c>
      <c r="I18" s="4">
        <v>42199</v>
      </c>
      <c r="J18" s="4">
        <v>39290</v>
      </c>
      <c r="K18" s="4">
        <v>38363</v>
      </c>
      <c r="L18" s="4">
        <v>37622</v>
      </c>
      <c r="M18" s="4">
        <v>35995</v>
      </c>
      <c r="N18" s="4">
        <v>32466</v>
      </c>
      <c r="O18" s="6">
        <v>31432</v>
      </c>
      <c r="P18" s="6">
        <v>30522</v>
      </c>
      <c r="Q18" s="71">
        <v>30319</v>
      </c>
      <c r="R18" s="71">
        <f>'Dati ISTAT 16 senza IncMort'!D30</f>
        <v>30053</v>
      </c>
      <c r="S18" s="119">
        <v>31398</v>
      </c>
      <c r="T18" s="122">
        <f>'2018 da spss'!K24</f>
        <v>29897</v>
      </c>
      <c r="U18" s="119">
        <f>'2019 da spss'!L24</f>
        <v>30059</v>
      </c>
      <c r="V18" s="6">
        <f t="shared" si="0"/>
        <v>733915</v>
      </c>
      <c r="Y18" s="227"/>
      <c r="Z18" s="60" t="s">
        <v>2</v>
      </c>
      <c r="AA18" s="45">
        <v>35909</v>
      </c>
      <c r="AB18" s="64">
        <v>14.54276688806091</v>
      </c>
      <c r="AC18" s="64">
        <v>14.54276688806091</v>
      </c>
      <c r="AD18" s="65">
        <v>26.821642637291429</v>
      </c>
      <c r="AE18" s="55"/>
    </row>
    <row r="19" spans="1:31" ht="14.95" thickBot="1">
      <c r="A19" s="207" t="s">
        <v>11</v>
      </c>
      <c r="B19" s="3" t="s">
        <v>30</v>
      </c>
      <c r="C19" s="14">
        <v>7096</v>
      </c>
      <c r="D19" s="13">
        <v>6980</v>
      </c>
      <c r="E19" s="13">
        <v>6563</v>
      </c>
      <c r="F19" s="13">
        <v>6122</v>
      </c>
      <c r="G19" s="13">
        <v>5818</v>
      </c>
      <c r="H19" s="13">
        <v>5669</v>
      </c>
      <c r="I19" s="13">
        <v>5131</v>
      </c>
      <c r="J19" s="13">
        <v>4731</v>
      </c>
      <c r="K19" s="13">
        <v>4237</v>
      </c>
      <c r="L19" s="13">
        <v>4114</v>
      </c>
      <c r="M19" s="13">
        <v>3860</v>
      </c>
      <c r="N19" s="13">
        <v>3753</v>
      </c>
      <c r="O19" s="8">
        <v>3401</v>
      </c>
      <c r="P19" s="72">
        <v>3381</v>
      </c>
      <c r="Q19" s="8">
        <f t="shared" ref="Q19:T20" si="1">SUM(Q5+Q7+Q9+Q11+Q13+Q15+Q17)</f>
        <v>3428</v>
      </c>
      <c r="R19" s="72">
        <f t="shared" si="1"/>
        <v>3283</v>
      </c>
      <c r="S19" s="72">
        <f t="shared" si="1"/>
        <v>3378</v>
      </c>
      <c r="T19" s="161">
        <f t="shared" si="1"/>
        <v>3334</v>
      </c>
      <c r="U19" s="199">
        <f t="shared" ref="U19" si="2">SUM(U5+U7+U9+U11+U13+U15+U17)</f>
        <v>3173</v>
      </c>
      <c r="V19" s="16">
        <f t="shared" si="0"/>
        <v>87452</v>
      </c>
      <c r="Y19" s="227"/>
      <c r="Z19" s="60" t="s">
        <v>5</v>
      </c>
      <c r="AA19" s="45">
        <v>35527</v>
      </c>
      <c r="AB19" s="64">
        <v>14.388060910416328</v>
      </c>
      <c r="AC19" s="64">
        <v>14.388060910416328</v>
      </c>
      <c r="AD19" s="65">
        <v>41.209703547707761</v>
      </c>
      <c r="AE19" s="55"/>
    </row>
    <row r="20" spans="1:31" ht="14.95" thickBot="1">
      <c r="A20" s="208"/>
      <c r="B20" s="3" t="s">
        <v>31</v>
      </c>
      <c r="C20" s="13">
        <v>373286</v>
      </c>
      <c r="D20" s="14">
        <v>378492</v>
      </c>
      <c r="E20" s="13">
        <v>356475</v>
      </c>
      <c r="F20" s="13">
        <v>343179</v>
      </c>
      <c r="G20" s="13">
        <v>334858</v>
      </c>
      <c r="H20" s="13">
        <v>332955</v>
      </c>
      <c r="I20" s="13">
        <v>325850</v>
      </c>
      <c r="J20" s="13">
        <v>310739</v>
      </c>
      <c r="K20" s="13">
        <v>307258</v>
      </c>
      <c r="L20" s="13">
        <v>304720</v>
      </c>
      <c r="M20" s="13">
        <v>292019</v>
      </c>
      <c r="N20" s="13">
        <v>266864</v>
      </c>
      <c r="O20" s="8">
        <v>258093</v>
      </c>
      <c r="P20" s="8">
        <v>251147</v>
      </c>
      <c r="Q20" s="72">
        <f t="shared" si="1"/>
        <v>246920</v>
      </c>
      <c r="R20" s="72">
        <f t="shared" si="1"/>
        <v>249175</v>
      </c>
      <c r="S20" s="72">
        <f t="shared" si="1"/>
        <v>246750</v>
      </c>
      <c r="T20" s="72">
        <f t="shared" si="1"/>
        <v>242919</v>
      </c>
      <c r="U20" s="15">
        <f t="shared" ref="U20" si="3">SUM(U6+U8+U10+U12+U14+U16+U18)</f>
        <v>241384</v>
      </c>
      <c r="V20" s="16">
        <f t="shared" si="0"/>
        <v>5663083</v>
      </c>
      <c r="Y20" s="227"/>
      <c r="Z20" s="60" t="s">
        <v>6</v>
      </c>
      <c r="AA20" s="45">
        <v>36192</v>
      </c>
      <c r="AB20" s="64">
        <v>14.657378908148388</v>
      </c>
      <c r="AC20" s="64">
        <v>14.657378908148388</v>
      </c>
      <c r="AD20" s="65">
        <v>55.867082455856149</v>
      </c>
      <c r="AE20" s="55"/>
    </row>
    <row r="21" spans="1:31">
      <c r="A21" s="202" t="s">
        <v>100</v>
      </c>
      <c r="B21" s="20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2"/>
      <c r="Y21" s="227"/>
      <c r="Z21" s="60" t="s">
        <v>7</v>
      </c>
      <c r="AA21" s="45">
        <v>36641</v>
      </c>
      <c r="AB21" s="64">
        <v>14.839219180301312</v>
      </c>
      <c r="AC21" s="64">
        <v>14.839219180301312</v>
      </c>
      <c r="AD21" s="65">
        <v>70.706301636157463</v>
      </c>
      <c r="AE21" s="55"/>
    </row>
    <row r="22" spans="1:31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Y22" s="227"/>
      <c r="Z22" s="60" t="s">
        <v>8</v>
      </c>
      <c r="AA22" s="45">
        <v>37110</v>
      </c>
      <c r="AB22" s="64">
        <v>15.029159241859711</v>
      </c>
      <c r="AC22" s="64">
        <v>15.029159241859711</v>
      </c>
      <c r="AD22" s="65">
        <v>85.735460878017165</v>
      </c>
      <c r="AE22" s="55"/>
    </row>
    <row r="23" spans="1:31" ht="16.3" thickBot="1">
      <c r="A23" s="204" t="s">
        <v>12</v>
      </c>
      <c r="B23" s="204"/>
      <c r="C23" s="204"/>
      <c r="D23" s="204"/>
      <c r="E23" s="204"/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33"/>
      <c r="R23" s="33"/>
      <c r="S23" s="120"/>
      <c r="T23" s="120"/>
      <c r="U23" s="120"/>
      <c r="V23" s="28"/>
      <c r="Y23" s="227"/>
      <c r="Z23" s="60" t="s">
        <v>9</v>
      </c>
      <c r="AA23" s="45">
        <v>35222</v>
      </c>
      <c r="AB23" s="64">
        <v>14.264539121982828</v>
      </c>
      <c r="AC23" s="64">
        <v>14.264539121982828</v>
      </c>
      <c r="AD23" s="65">
        <v>100</v>
      </c>
      <c r="AE23" s="55"/>
    </row>
    <row r="24" spans="1:31" ht="14.95" thickBot="1">
      <c r="A24" s="211" t="s">
        <v>32</v>
      </c>
      <c r="B24" s="212"/>
      <c r="C24" s="2">
        <v>2001</v>
      </c>
      <c r="D24" s="2">
        <v>2002</v>
      </c>
      <c r="E24" s="2">
        <v>2003</v>
      </c>
      <c r="F24" s="2">
        <v>2004</v>
      </c>
      <c r="G24" s="2">
        <v>2005</v>
      </c>
      <c r="H24" s="2">
        <v>2006</v>
      </c>
      <c r="I24" s="2">
        <v>2007</v>
      </c>
      <c r="J24" s="2">
        <v>2008</v>
      </c>
      <c r="K24" s="2">
        <v>2009</v>
      </c>
      <c r="L24" s="2">
        <v>2010</v>
      </c>
      <c r="M24" s="2">
        <v>2011</v>
      </c>
      <c r="N24" s="2">
        <v>2012</v>
      </c>
      <c r="O24" s="2">
        <v>2013</v>
      </c>
      <c r="P24" s="2">
        <v>2014</v>
      </c>
      <c r="Q24" s="2">
        <v>2015</v>
      </c>
      <c r="R24" s="2">
        <v>2016</v>
      </c>
      <c r="S24" s="2">
        <v>2017</v>
      </c>
      <c r="T24" s="2">
        <v>2018</v>
      </c>
      <c r="U24" s="2">
        <v>2019</v>
      </c>
      <c r="V24" s="2" t="s">
        <v>11</v>
      </c>
      <c r="Y24" s="228"/>
      <c r="Z24" s="59" t="s">
        <v>10</v>
      </c>
      <c r="AA24" s="44">
        <v>30319</v>
      </c>
      <c r="AB24" s="66">
        <v>100</v>
      </c>
      <c r="AC24" s="66">
        <v>100</v>
      </c>
      <c r="AD24" s="67"/>
      <c r="AE24" s="55"/>
    </row>
    <row r="25" spans="1:31" ht="14.95" thickBot="1">
      <c r="A25" s="205" t="s">
        <v>2</v>
      </c>
      <c r="B25" s="3" t="s">
        <v>30</v>
      </c>
      <c r="C25" s="35">
        <f t="shared" ref="C25:C40" si="4">C5/V5*100</f>
        <v>8.1746920492721173</v>
      </c>
      <c r="D25" s="35">
        <f t="shared" ref="D25:D40" si="5">D5/V5*100</f>
        <v>7.8129037815487985</v>
      </c>
      <c r="E25" s="35">
        <f t="shared" ref="E25:E40" si="6">E5/V5*100</f>
        <v>6.7964510293737623</v>
      </c>
      <c r="F25" s="35">
        <f t="shared" ref="F25:F40" si="7">F5/V5*100</f>
        <v>6.5121888190197268</v>
      </c>
      <c r="G25" s="35">
        <f t="shared" ref="G25:G40" si="8">G5/V5*100</f>
        <v>6.805065035748127</v>
      </c>
      <c r="H25" s="35">
        <f t="shared" ref="H25:H40" si="9">H5/V5*100</f>
        <v>6.7533809975019388</v>
      </c>
      <c r="I25" s="35">
        <f t="shared" ref="I25:I40" si="10">I5/V5*100</f>
        <v>6.0987165130502197</v>
      </c>
      <c r="J25" s="35">
        <f t="shared" ref="J25:J40" si="11">J5/V5*100</f>
        <v>4.9013696270135245</v>
      </c>
      <c r="K25" s="35">
        <f t="shared" ref="K25:K40" si="12">K5/V5*100</f>
        <v>4.8927556206391598</v>
      </c>
      <c r="L25" s="35">
        <f t="shared" ref="L25:L40" si="13">L5/V5*100</f>
        <v>4.7807735377724185</v>
      </c>
      <c r="M25" s="35">
        <f t="shared" ref="M25:M40" si="14">M5/V5*100</f>
        <v>4.4792833146696527</v>
      </c>
      <c r="N25" s="35">
        <f t="shared" ref="N25:N40" si="15">N5/V5*100</f>
        <v>4.4534412955465585</v>
      </c>
      <c r="O25" s="35">
        <f t="shared" ref="O25:O40" si="16">O5/V5*100</f>
        <v>3.7815487983461105</v>
      </c>
      <c r="P25" s="35">
        <f t="shared" ref="P25:P40" si="17">P5/V5*100</f>
        <v>3.8246188302179345</v>
      </c>
      <c r="Q25" s="35">
        <f t="shared" ref="Q25:Q40" si="18">Q5/V5*100</f>
        <v>4.2553191489361701</v>
      </c>
      <c r="R25" s="35">
        <f t="shared" ref="R25:R40" si="19">R5/V5*100</f>
        <v>3.927986906710311</v>
      </c>
      <c r="S25" s="35">
        <f t="shared" ref="S25:S40" si="20">S5/V5*100</f>
        <v>4.2553191489361701</v>
      </c>
      <c r="T25" s="35">
        <f t="shared" ref="T25:T40" si="21">T5/V5*100</f>
        <v>3.8676888620897585</v>
      </c>
      <c r="U25" s="35">
        <f t="shared" ref="U25:U40" si="22">U5/V5*100</f>
        <v>3.6264966836075461</v>
      </c>
      <c r="V25" s="124">
        <f>SUM(C25:U25)</f>
        <v>99.999999999999986</v>
      </c>
      <c r="Z25" s="61" t="s">
        <v>11</v>
      </c>
      <c r="AA25" s="46">
        <v>246920</v>
      </c>
    </row>
    <row r="26" spans="1:31" ht="14.95" thickBot="1">
      <c r="A26" s="206"/>
      <c r="B26" s="3" t="s">
        <v>31</v>
      </c>
      <c r="C26" s="35">
        <f t="shared" si="4"/>
        <v>6.4953982083691253</v>
      </c>
      <c r="D26" s="35">
        <f t="shared" si="5"/>
        <v>6.5211682415020249</v>
      </c>
      <c r="E26" s="35">
        <f t="shared" si="6"/>
        <v>6.1754816541906985</v>
      </c>
      <c r="F26" s="35">
        <f t="shared" si="7"/>
        <v>5.9714075346668301</v>
      </c>
      <c r="G26" s="35">
        <f t="shared" si="8"/>
        <v>5.8521290955945515</v>
      </c>
      <c r="H26" s="35">
        <f t="shared" si="9"/>
        <v>5.7566572585593327</v>
      </c>
      <c r="I26" s="35">
        <f t="shared" si="10"/>
        <v>5.8375260768192421</v>
      </c>
      <c r="J26" s="35">
        <f t="shared" si="11"/>
        <v>5.3831144925757757</v>
      </c>
      <c r="K26" s="35">
        <f t="shared" si="12"/>
        <v>5.5010430727696651</v>
      </c>
      <c r="L26" s="35">
        <f t="shared" si="13"/>
        <v>5.4572340164437358</v>
      </c>
      <c r="M26" s="35">
        <f t="shared" si="14"/>
        <v>5.1673825009203584</v>
      </c>
      <c r="N26" s="35">
        <f t="shared" si="15"/>
        <v>4.8218186280525215</v>
      </c>
      <c r="O26" s="35">
        <f t="shared" si="16"/>
        <v>4.6265799484599333</v>
      </c>
      <c r="P26" s="35">
        <f t="shared" si="17"/>
        <v>4.4906123450730151</v>
      </c>
      <c r="Q26" s="35">
        <f t="shared" si="18"/>
        <v>4.4065529512823653</v>
      </c>
      <c r="R26" s="35">
        <f t="shared" si="19"/>
        <v>4.4396858510246657</v>
      </c>
      <c r="S26" s="35">
        <f t="shared" si="20"/>
        <v>4.3952632224812858</v>
      </c>
      <c r="T26" s="35">
        <f t="shared" si="21"/>
        <v>4.339182721806357</v>
      </c>
      <c r="U26" s="35">
        <f t="shared" si="22"/>
        <v>4.3617621794085162</v>
      </c>
      <c r="V26" s="124">
        <f t="shared" ref="V26:V40" si="23">SUM(C26:U26)</f>
        <v>100</v>
      </c>
    </row>
    <row r="27" spans="1:31" ht="14.95" thickBot="1">
      <c r="A27" s="205" t="s">
        <v>5</v>
      </c>
      <c r="B27" s="3" t="s">
        <v>30</v>
      </c>
      <c r="C27" s="35">
        <f t="shared" si="4"/>
        <v>7.9512372634643373</v>
      </c>
      <c r="D27" s="35">
        <f t="shared" si="5"/>
        <v>7.9148471615720526</v>
      </c>
      <c r="E27" s="35">
        <f t="shared" si="6"/>
        <v>7.5418486171761279</v>
      </c>
      <c r="F27" s="35">
        <f t="shared" si="7"/>
        <v>6.6229985443959247</v>
      </c>
      <c r="G27" s="35">
        <f t="shared" si="8"/>
        <v>6.3955604075691408</v>
      </c>
      <c r="H27" s="35">
        <f t="shared" si="9"/>
        <v>6.4319505094614264</v>
      </c>
      <c r="I27" s="35">
        <f t="shared" si="10"/>
        <v>5.322052401746725</v>
      </c>
      <c r="J27" s="35">
        <f t="shared" si="11"/>
        <v>5.6859534206695779</v>
      </c>
      <c r="K27" s="35">
        <f t="shared" si="12"/>
        <v>4.6124454148471621</v>
      </c>
      <c r="L27" s="35">
        <f t="shared" si="13"/>
        <v>4.5942503639010184</v>
      </c>
      <c r="M27" s="35">
        <f t="shared" si="14"/>
        <v>4.8944687045123727</v>
      </c>
      <c r="N27" s="35">
        <f t="shared" si="15"/>
        <v>4.1848617176128098</v>
      </c>
      <c r="O27" s="35">
        <f t="shared" si="16"/>
        <v>4.0665938864628819</v>
      </c>
      <c r="P27" s="35">
        <f t="shared" si="17"/>
        <v>4.0938864628820957</v>
      </c>
      <c r="Q27" s="35">
        <f t="shared" si="18"/>
        <v>3.820960698689956</v>
      </c>
      <c r="R27" s="35">
        <f t="shared" si="19"/>
        <v>3.8391557496360988</v>
      </c>
      <c r="S27" s="35">
        <f t="shared" si="20"/>
        <v>3.8664483260553126</v>
      </c>
      <c r="T27" s="35">
        <f t="shared" si="21"/>
        <v>4.403202328966521</v>
      </c>
      <c r="U27" s="35">
        <f t="shared" si="22"/>
        <v>3.7572780203784575</v>
      </c>
      <c r="V27" s="124">
        <f t="shared" si="23"/>
        <v>100</v>
      </c>
    </row>
    <row r="28" spans="1:31" ht="14.95" thickBot="1">
      <c r="A28" s="206"/>
      <c r="B28" s="3" t="s">
        <v>31</v>
      </c>
      <c r="C28" s="35">
        <f t="shared" si="4"/>
        <v>6.3604725478839201</v>
      </c>
      <c r="D28" s="35">
        <f t="shared" si="5"/>
        <v>6.4633306037668019</v>
      </c>
      <c r="E28" s="35">
        <f t="shared" si="6"/>
        <v>6.2227875531766159</v>
      </c>
      <c r="F28" s="35">
        <f t="shared" si="7"/>
        <v>5.8503015838143355</v>
      </c>
      <c r="G28" s="35">
        <f t="shared" si="8"/>
        <v>5.7414517965208018</v>
      </c>
      <c r="H28" s="35">
        <f t="shared" si="9"/>
        <v>5.8175967165311873</v>
      </c>
      <c r="I28" s="35">
        <f t="shared" si="10"/>
        <v>5.6930186342846874</v>
      </c>
      <c r="J28" s="35">
        <f t="shared" si="11"/>
        <v>5.6473316822784554</v>
      </c>
      <c r="K28" s="35">
        <f t="shared" si="12"/>
        <v>5.3557340869599948</v>
      </c>
      <c r="L28" s="35">
        <f t="shared" si="13"/>
        <v>5.4159010565419718</v>
      </c>
      <c r="M28" s="35">
        <f t="shared" si="14"/>
        <v>5.3091733407897097</v>
      </c>
      <c r="N28" s="35">
        <f t="shared" si="15"/>
        <v>4.7237312508737945</v>
      </c>
      <c r="O28" s="35">
        <f t="shared" si="16"/>
        <v>4.7643002656334259</v>
      </c>
      <c r="P28" s="35">
        <f t="shared" si="17"/>
        <v>4.5594579480317163</v>
      </c>
      <c r="Q28" s="35">
        <f t="shared" si="18"/>
        <v>4.434755038047494</v>
      </c>
      <c r="R28" s="35">
        <f t="shared" si="19"/>
        <v>4.4979178733347984</v>
      </c>
      <c r="S28" s="35">
        <f t="shared" si="20"/>
        <v>4.3855729093850488</v>
      </c>
      <c r="T28" s="35">
        <f t="shared" si="21"/>
        <v>4.339636301903373</v>
      </c>
      <c r="U28" s="35">
        <f t="shared" si="22"/>
        <v>4.4175288102418664</v>
      </c>
      <c r="V28" s="124">
        <f t="shared" si="23"/>
        <v>100</v>
      </c>
    </row>
    <row r="29" spans="1:31" ht="14.95" thickBot="1">
      <c r="A29" s="205" t="s">
        <v>6</v>
      </c>
      <c r="B29" s="3" t="s">
        <v>30</v>
      </c>
      <c r="C29" s="35">
        <f t="shared" si="4"/>
        <v>7.7847015262349855</v>
      </c>
      <c r="D29" s="35">
        <f t="shared" si="5"/>
        <v>7.7124537162467268</v>
      </c>
      <c r="E29" s="35">
        <f t="shared" si="6"/>
        <v>7.3150907613112981</v>
      </c>
      <c r="F29" s="35">
        <f t="shared" si="7"/>
        <v>6.3939311839609863</v>
      </c>
      <c r="G29" s="35">
        <f t="shared" si="8"/>
        <v>6.4300550889551165</v>
      </c>
      <c r="H29" s="35">
        <f t="shared" si="9"/>
        <v>6.0146301815226222</v>
      </c>
      <c r="I29" s="35">
        <f t="shared" si="10"/>
        <v>5.7617628465637134</v>
      </c>
      <c r="J29" s="35">
        <f t="shared" si="11"/>
        <v>5.2921520816400252</v>
      </c>
      <c r="K29" s="35">
        <f t="shared" si="12"/>
        <v>5.1295945091664406</v>
      </c>
      <c r="L29" s="35">
        <f t="shared" si="13"/>
        <v>4.8406032692134016</v>
      </c>
      <c r="M29" s="35">
        <f t="shared" si="14"/>
        <v>4.7412625304795446</v>
      </c>
      <c r="N29" s="35">
        <f t="shared" si="15"/>
        <v>4.2806827418043891</v>
      </c>
      <c r="O29" s="35">
        <f t="shared" si="16"/>
        <v>3.8562268581233634</v>
      </c>
      <c r="P29" s="35">
        <f t="shared" si="17"/>
        <v>4.235527860561727</v>
      </c>
      <c r="Q29" s="35">
        <f t="shared" si="18"/>
        <v>3.9284746681116229</v>
      </c>
      <c r="R29" s="35">
        <f t="shared" si="19"/>
        <v>3.973629549354285</v>
      </c>
      <c r="S29" s="35">
        <f t="shared" si="20"/>
        <v>4.0549083355910769</v>
      </c>
      <c r="T29" s="35">
        <f t="shared" si="21"/>
        <v>4.3980854330353116</v>
      </c>
      <c r="U29" s="35">
        <f t="shared" si="22"/>
        <v>3.8562268581233634</v>
      </c>
      <c r="V29" s="124">
        <f t="shared" si="23"/>
        <v>99.999999999999986</v>
      </c>
    </row>
    <row r="30" spans="1:31" ht="14.95" thickBot="1">
      <c r="A30" s="206"/>
      <c r="B30" s="3" t="s">
        <v>31</v>
      </c>
      <c r="C30" s="35">
        <f t="shared" si="4"/>
        <v>6.2925199680610531</v>
      </c>
      <c r="D30" s="35">
        <f t="shared" si="5"/>
        <v>6.4585577226833699</v>
      </c>
      <c r="E30" s="35">
        <f t="shared" si="6"/>
        <v>6.2425220823995007</v>
      </c>
      <c r="F30" s="35">
        <f t="shared" si="7"/>
        <v>5.8745028195325073</v>
      </c>
      <c r="G30" s="35">
        <f t="shared" si="8"/>
        <v>5.7842081305019439</v>
      </c>
      <c r="H30" s="35">
        <f t="shared" si="9"/>
        <v>5.7621941360688727</v>
      </c>
      <c r="I30" s="35">
        <f t="shared" si="10"/>
        <v>5.7788600979560565</v>
      </c>
      <c r="J30" s="35">
        <f t="shared" si="11"/>
        <v>5.5666800160192231</v>
      </c>
      <c r="K30" s="35">
        <f t="shared" si="12"/>
        <v>5.5108366064121661</v>
      </c>
      <c r="L30" s="35">
        <f t="shared" si="13"/>
        <v>5.4031297183949931</v>
      </c>
      <c r="M30" s="35">
        <f t="shared" si="14"/>
        <v>5.2900747978319327</v>
      </c>
      <c r="N30" s="35">
        <f t="shared" si="15"/>
        <v>4.745072969551039</v>
      </c>
      <c r="O30" s="35">
        <f t="shared" si="16"/>
        <v>4.5853782302738439</v>
      </c>
      <c r="P30" s="35">
        <f t="shared" si="17"/>
        <v>4.6086359532059591</v>
      </c>
      <c r="Q30" s="35">
        <f t="shared" si="18"/>
        <v>4.501302183738499</v>
      </c>
      <c r="R30" s="35">
        <f t="shared" si="19"/>
        <v>4.4685921242136528</v>
      </c>
      <c r="S30" s="35">
        <f t="shared" si="20"/>
        <v>4.4692139884631743</v>
      </c>
      <c r="T30" s="35">
        <f t="shared" si="21"/>
        <v>4.3707106913389238</v>
      </c>
      <c r="U30" s="35">
        <f t="shared" si="22"/>
        <v>4.2870077633532917</v>
      </c>
      <c r="V30" s="124">
        <f t="shared" si="23"/>
        <v>100.00000000000001</v>
      </c>
    </row>
    <row r="31" spans="1:31" ht="14.95" thickBot="1">
      <c r="A31" s="205" t="s">
        <v>7</v>
      </c>
      <c r="B31" s="3" t="s">
        <v>30</v>
      </c>
      <c r="C31" s="35">
        <f t="shared" si="4"/>
        <v>8.0955254763341671</v>
      </c>
      <c r="D31" s="35">
        <f t="shared" si="5"/>
        <v>8.0955254763341671</v>
      </c>
      <c r="E31" s="35">
        <f t="shared" si="6"/>
        <v>8.0179325803948611</v>
      </c>
      <c r="F31" s="35">
        <f t="shared" si="7"/>
        <v>6.84541770842314</v>
      </c>
      <c r="G31" s="35">
        <f t="shared" si="8"/>
        <v>6.3108888697301495</v>
      </c>
      <c r="H31" s="35">
        <f t="shared" si="9"/>
        <v>6.1557030778515394</v>
      </c>
      <c r="I31" s="35">
        <f t="shared" si="10"/>
        <v>5.9401672557979142</v>
      </c>
      <c r="J31" s="35">
        <f t="shared" si="11"/>
        <v>5.612552806276403</v>
      </c>
      <c r="K31" s="35">
        <f t="shared" si="12"/>
        <v>5.0176739374083974</v>
      </c>
      <c r="L31" s="35">
        <f t="shared" si="13"/>
        <v>4.3883093370118118</v>
      </c>
      <c r="M31" s="35">
        <f t="shared" si="14"/>
        <v>4.2676092766617808</v>
      </c>
      <c r="N31" s="35">
        <f t="shared" si="15"/>
        <v>4.3796879041296668</v>
      </c>
      <c r="O31" s="35">
        <f t="shared" si="16"/>
        <v>3.9831019915509955</v>
      </c>
      <c r="P31" s="35">
        <f t="shared" si="17"/>
        <v>3.8624019312009659</v>
      </c>
      <c r="Q31" s="35">
        <f t="shared" si="18"/>
        <v>3.9313733942581259</v>
      </c>
      <c r="R31" s="35">
        <f t="shared" si="19"/>
        <v>3.5606517803258901</v>
      </c>
      <c r="S31" s="35">
        <f t="shared" si="20"/>
        <v>4.0520734546081556</v>
      </c>
      <c r="T31" s="35">
        <f t="shared" si="21"/>
        <v>3.8624019312009659</v>
      </c>
      <c r="U31" s="35">
        <f t="shared" si="22"/>
        <v>3.6210018105009052</v>
      </c>
      <c r="V31" s="124">
        <f t="shared" si="23"/>
        <v>100</v>
      </c>
    </row>
    <row r="32" spans="1:31" ht="14.95" thickBot="1">
      <c r="A32" s="206"/>
      <c r="B32" s="3" t="s">
        <v>31</v>
      </c>
      <c r="C32" s="35">
        <f t="shared" si="4"/>
        <v>6.3438228710151563</v>
      </c>
      <c r="D32" s="35">
        <f t="shared" si="5"/>
        <v>6.4761956218756414</v>
      </c>
      <c r="E32" s="35">
        <f t="shared" si="6"/>
        <v>6.1595079368392875</v>
      </c>
      <c r="F32" s="35">
        <f t="shared" si="7"/>
        <v>6.0562375440065725</v>
      </c>
      <c r="G32" s="35">
        <f t="shared" si="8"/>
        <v>5.7399182432490505</v>
      </c>
      <c r="H32" s="35">
        <f t="shared" si="9"/>
        <v>5.9355302953091176</v>
      </c>
      <c r="I32" s="35">
        <f t="shared" si="10"/>
        <v>5.6537163220022428</v>
      </c>
      <c r="J32" s="35">
        <f t="shared" si="11"/>
        <v>5.4237217372511406</v>
      </c>
      <c r="K32" s="35">
        <f t="shared" si="12"/>
        <v>5.6632943132518871</v>
      </c>
      <c r="L32" s="35">
        <f t="shared" si="13"/>
        <v>5.4124246193669432</v>
      </c>
      <c r="M32" s="35">
        <f t="shared" si="14"/>
        <v>5.1502578075978027</v>
      </c>
      <c r="N32" s="35">
        <f t="shared" si="15"/>
        <v>4.7617351881891086</v>
      </c>
      <c r="O32" s="35">
        <f t="shared" si="16"/>
        <v>4.6389404285782696</v>
      </c>
      <c r="P32" s="35">
        <f t="shared" si="17"/>
        <v>4.4881484637761604</v>
      </c>
      <c r="Q32" s="35">
        <f t="shared" si="18"/>
        <v>4.4993227869007457</v>
      </c>
      <c r="R32" s="35">
        <f t="shared" si="19"/>
        <v>4.455239468200455</v>
      </c>
      <c r="S32" s="35">
        <f t="shared" si="20"/>
        <v>4.4233128307016365</v>
      </c>
      <c r="T32" s="35">
        <f t="shared" si="21"/>
        <v>4.392491346039316</v>
      </c>
      <c r="U32" s="35">
        <f t="shared" si="22"/>
        <v>4.3261821758494632</v>
      </c>
      <c r="V32" s="124">
        <f t="shared" si="23"/>
        <v>100</v>
      </c>
    </row>
    <row r="33" spans="1:22" ht="14.95" thickBot="1">
      <c r="A33" s="205" t="s">
        <v>8</v>
      </c>
      <c r="B33" s="3" t="s">
        <v>30</v>
      </c>
      <c r="C33" s="35">
        <f t="shared" si="4"/>
        <v>8.4525357607282174</v>
      </c>
      <c r="D33" s="35">
        <f t="shared" si="5"/>
        <v>7.8998699609882967</v>
      </c>
      <c r="E33" s="35">
        <f t="shared" si="6"/>
        <v>7.2496749024707414</v>
      </c>
      <c r="F33" s="35">
        <f t="shared" si="7"/>
        <v>6.8839401820546167</v>
      </c>
      <c r="G33" s="35">
        <f t="shared" si="8"/>
        <v>6.5832249674902474</v>
      </c>
      <c r="H33" s="35">
        <f t="shared" si="9"/>
        <v>6.5263328998699608</v>
      </c>
      <c r="I33" s="35">
        <f t="shared" si="10"/>
        <v>6.0468140442132636</v>
      </c>
      <c r="J33" s="35">
        <f t="shared" si="11"/>
        <v>5.5510403120936278</v>
      </c>
      <c r="K33" s="35">
        <f t="shared" si="12"/>
        <v>4.9414824447334205</v>
      </c>
      <c r="L33" s="35">
        <f t="shared" si="13"/>
        <v>4.9414824447334205</v>
      </c>
      <c r="M33" s="35">
        <f t="shared" si="14"/>
        <v>4.3481794538361509</v>
      </c>
      <c r="N33" s="35">
        <f t="shared" si="15"/>
        <v>4.5107282184655393</v>
      </c>
      <c r="O33" s="35">
        <f t="shared" si="16"/>
        <v>4.0393368010403119</v>
      </c>
      <c r="P33" s="35">
        <f t="shared" si="17"/>
        <v>3.6817295188556565</v>
      </c>
      <c r="Q33" s="35">
        <f t="shared" si="18"/>
        <v>3.6492197659297787</v>
      </c>
      <c r="R33" s="35">
        <f t="shared" si="19"/>
        <v>4.079973992197659</v>
      </c>
      <c r="S33" s="35">
        <f t="shared" si="20"/>
        <v>3.6817295188556565</v>
      </c>
      <c r="T33" s="35">
        <f t="shared" si="21"/>
        <v>3.6085825747724316</v>
      </c>
      <c r="U33" s="35">
        <f t="shared" si="22"/>
        <v>3.324122236671001</v>
      </c>
      <c r="V33" s="124">
        <f t="shared" si="23"/>
        <v>100.00000000000001</v>
      </c>
    </row>
    <row r="34" spans="1:22" ht="14.95" thickBot="1">
      <c r="A34" s="206"/>
      <c r="B34" s="3" t="s">
        <v>31</v>
      </c>
      <c r="C34" s="35">
        <f t="shared" si="4"/>
        <v>6.4745416344548712</v>
      </c>
      <c r="D34" s="35">
        <f t="shared" si="5"/>
        <v>6.6225888077744708</v>
      </c>
      <c r="E34" s="35">
        <f t="shared" si="6"/>
        <v>6.0776766682581931</v>
      </c>
      <c r="F34" s="35">
        <f t="shared" si="7"/>
        <v>5.9900449420539612</v>
      </c>
      <c r="G34" s="35">
        <f t="shared" si="8"/>
        <v>5.8669851284150853</v>
      </c>
      <c r="H34" s="35">
        <f t="shared" si="9"/>
        <v>5.8416458340909703</v>
      </c>
      <c r="I34" s="35">
        <f t="shared" si="10"/>
        <v>5.7977713152149555</v>
      </c>
      <c r="J34" s="35">
        <f t="shared" si="11"/>
        <v>5.5179832737195147</v>
      </c>
      <c r="K34" s="35">
        <f t="shared" si="12"/>
        <v>5.4007890374704814</v>
      </c>
      <c r="L34" s="35">
        <f t="shared" si="13"/>
        <v>5.5118830732340802</v>
      </c>
      <c r="M34" s="35">
        <f t="shared" si="14"/>
        <v>5.1885724475060151</v>
      </c>
      <c r="N34" s="35">
        <f t="shared" si="15"/>
        <v>4.7985115510815541</v>
      </c>
      <c r="O34" s="35">
        <f t="shared" si="16"/>
        <v>4.562715340009925</v>
      </c>
      <c r="P34" s="35">
        <f t="shared" si="17"/>
        <v>4.4465769076910622</v>
      </c>
      <c r="Q34" s="35">
        <f t="shared" si="18"/>
        <v>4.353431538740379</v>
      </c>
      <c r="R34" s="35">
        <f t="shared" si="19"/>
        <v>4.5285776796010468</v>
      </c>
      <c r="S34" s="35">
        <f t="shared" si="20"/>
        <v>4.4051659313187805</v>
      </c>
      <c r="T34" s="35">
        <f t="shared" si="21"/>
        <v>4.3736091249614342</v>
      </c>
      <c r="U34" s="35">
        <f t="shared" si="22"/>
        <v>4.2409297644032184</v>
      </c>
      <c r="V34" s="124">
        <f t="shared" si="23"/>
        <v>100.00000000000001</v>
      </c>
    </row>
    <row r="35" spans="1:22" ht="14.95" thickBot="1">
      <c r="A35" s="205" t="s">
        <v>9</v>
      </c>
      <c r="B35" s="3" t="s">
        <v>30</v>
      </c>
      <c r="C35" s="35">
        <f t="shared" si="4"/>
        <v>8.3048690643627356</v>
      </c>
      <c r="D35" s="35">
        <f t="shared" si="5"/>
        <v>8.0101801620788962</v>
      </c>
      <c r="E35" s="35">
        <f t="shared" si="6"/>
        <v>7.6552139843279088</v>
      </c>
      <c r="F35" s="35">
        <f t="shared" si="7"/>
        <v>7.4341973076150287</v>
      </c>
      <c r="G35" s="35">
        <f t="shared" si="8"/>
        <v>6.8180296028397303</v>
      </c>
      <c r="H35" s="35">
        <f t="shared" si="9"/>
        <v>6.637197776438283</v>
      </c>
      <c r="I35" s="35">
        <f t="shared" si="10"/>
        <v>6.0545174469225103</v>
      </c>
      <c r="J35" s="35">
        <f t="shared" si="11"/>
        <v>5.4517446922510215</v>
      </c>
      <c r="K35" s="35">
        <f t="shared" si="12"/>
        <v>4.741812336749045</v>
      </c>
      <c r="L35" s="35">
        <f t="shared" si="13"/>
        <v>4.721719911593329</v>
      </c>
      <c r="M35" s="35">
        <f t="shared" si="14"/>
        <v>4.2930815082713822</v>
      </c>
      <c r="N35" s="35">
        <f t="shared" si="15"/>
        <v>4.2863840332194769</v>
      </c>
      <c r="O35" s="35">
        <f t="shared" si="16"/>
        <v>3.5831491527694062</v>
      </c>
      <c r="P35" s="35">
        <f t="shared" si="17"/>
        <v>3.6434264282365549</v>
      </c>
      <c r="Q35" s="35">
        <f t="shared" si="18"/>
        <v>3.9983926059875428</v>
      </c>
      <c r="R35" s="35">
        <f t="shared" si="19"/>
        <v>3.7037037037037033</v>
      </c>
      <c r="S35" s="35">
        <f t="shared" si="20"/>
        <v>3.5697542026655955</v>
      </c>
      <c r="T35" s="35">
        <f t="shared" si="21"/>
        <v>3.2951577255374724</v>
      </c>
      <c r="U35" s="35">
        <f t="shared" si="22"/>
        <v>3.79746835443038</v>
      </c>
      <c r="V35" s="124">
        <f t="shared" si="23"/>
        <v>100.00000000000001</v>
      </c>
    </row>
    <row r="36" spans="1:22" ht="14.95" thickBot="1">
      <c r="A36" s="206"/>
      <c r="B36" s="3" t="s">
        <v>31</v>
      </c>
      <c r="C36" s="35">
        <f t="shared" si="4"/>
        <v>6.8842214233817547</v>
      </c>
      <c r="D36" s="35">
        <f t="shared" si="5"/>
        <v>7.0457966692468048</v>
      </c>
      <c r="E36" s="35">
        <f t="shared" si="6"/>
        <v>6.4798677955960349</v>
      </c>
      <c r="F36" s="35">
        <f t="shared" si="7"/>
        <v>6.2705678995930336</v>
      </c>
      <c r="G36" s="35">
        <f t="shared" si="8"/>
        <v>6.1970814358234048</v>
      </c>
      <c r="H36" s="35">
        <f t="shared" si="9"/>
        <v>5.9632069065404147</v>
      </c>
      <c r="I36" s="35">
        <f t="shared" si="10"/>
        <v>5.7632857353157663</v>
      </c>
      <c r="J36" s="35">
        <f t="shared" si="11"/>
        <v>5.5057863170341381</v>
      </c>
      <c r="K36" s="35">
        <f t="shared" si="12"/>
        <v>5.3061025818798289</v>
      </c>
      <c r="L36" s="35">
        <f t="shared" si="13"/>
        <v>5.3108513032865901</v>
      </c>
      <c r="M36" s="35">
        <f t="shared" si="14"/>
        <v>5.066648304943894</v>
      </c>
      <c r="N36" s="35">
        <f t="shared" si="15"/>
        <v>4.6809334086797136</v>
      </c>
      <c r="O36" s="35">
        <f t="shared" si="16"/>
        <v>4.4224842461167331</v>
      </c>
      <c r="P36" s="35">
        <f t="shared" si="17"/>
        <v>4.2733743939444304</v>
      </c>
      <c r="Q36" s="35">
        <f t="shared" si="18"/>
        <v>4.1814866347236013</v>
      </c>
      <c r="R36" s="35">
        <f t="shared" si="19"/>
        <v>4.2852461974613334</v>
      </c>
      <c r="S36" s="35">
        <f t="shared" si="20"/>
        <v>4.142665837223328</v>
      </c>
      <c r="T36" s="35">
        <f t="shared" si="21"/>
        <v>4.1197532564357049</v>
      </c>
      <c r="U36" s="35">
        <f t="shared" si="22"/>
        <v>4.1006396527734905</v>
      </c>
      <c r="V36" s="124">
        <f t="shared" si="23"/>
        <v>100</v>
      </c>
    </row>
    <row r="37" spans="1:22" ht="14.95" thickBot="1">
      <c r="A37" s="205" t="s">
        <v>10</v>
      </c>
      <c r="B37" s="3" t="s">
        <v>30</v>
      </c>
      <c r="C37" s="35">
        <f t="shared" si="4"/>
        <v>7.9764453961456105</v>
      </c>
      <c r="D37" s="35">
        <f t="shared" si="5"/>
        <v>8.3110278372591004</v>
      </c>
      <c r="E37" s="35">
        <f t="shared" si="6"/>
        <v>7.8292291220556738</v>
      </c>
      <c r="F37" s="35">
        <f t="shared" si="7"/>
        <v>7.8894539614561028</v>
      </c>
      <c r="G37" s="35">
        <f t="shared" si="8"/>
        <v>7.0463062098501075</v>
      </c>
      <c r="H37" s="35">
        <f t="shared" si="9"/>
        <v>6.7184154175588855</v>
      </c>
      <c r="I37" s="35">
        <f t="shared" si="10"/>
        <v>5.7748929336188439</v>
      </c>
      <c r="J37" s="35">
        <f t="shared" si="11"/>
        <v>5.3733940042826553</v>
      </c>
      <c r="K37" s="35">
        <f t="shared" si="12"/>
        <v>4.6573875802997859</v>
      </c>
      <c r="L37" s="35">
        <f t="shared" si="13"/>
        <v>4.6573875802997859</v>
      </c>
      <c r="M37" s="35">
        <f t="shared" si="14"/>
        <v>4.0551391862955031</v>
      </c>
      <c r="N37" s="35">
        <f t="shared" si="15"/>
        <v>4.0082976445396143</v>
      </c>
      <c r="O37" s="35">
        <f t="shared" si="16"/>
        <v>3.9748394004282659</v>
      </c>
      <c r="P37" s="35">
        <f t="shared" si="17"/>
        <v>3.8343147751605993</v>
      </c>
      <c r="Q37" s="35">
        <f t="shared" si="18"/>
        <v>3.8610813704496789</v>
      </c>
      <c r="R37" s="35">
        <f t="shared" si="19"/>
        <v>3.3257494646680943</v>
      </c>
      <c r="S37" s="35">
        <f t="shared" si="20"/>
        <v>3.7071734475374734</v>
      </c>
      <c r="T37" s="35">
        <f t="shared" si="21"/>
        <v>3.5465738758029977</v>
      </c>
      <c r="U37" s="35">
        <f t="shared" si="22"/>
        <v>3.4528907922912202</v>
      </c>
      <c r="V37" s="124">
        <f t="shared" si="23"/>
        <v>99.999999999999972</v>
      </c>
    </row>
    <row r="38" spans="1:22" ht="14.95" thickBot="1">
      <c r="A38" s="206"/>
      <c r="B38" s="3" t="s">
        <v>31</v>
      </c>
      <c r="C38" s="35">
        <f t="shared" si="4"/>
        <v>7.3531676011527214</v>
      </c>
      <c r="D38" s="35">
        <f t="shared" si="5"/>
        <v>7.2354427965091324</v>
      </c>
      <c r="E38" s="35">
        <f t="shared" si="6"/>
        <v>6.7524168330119965</v>
      </c>
      <c r="F38" s="35">
        <f t="shared" si="7"/>
        <v>6.4337150759965391</v>
      </c>
      <c r="G38" s="35">
        <f t="shared" si="8"/>
        <v>6.2283779456749082</v>
      </c>
      <c r="H38" s="35">
        <f t="shared" si="9"/>
        <v>6.0968913293773808</v>
      </c>
      <c r="I38" s="35">
        <f t="shared" si="10"/>
        <v>5.7498484156884651</v>
      </c>
      <c r="J38" s="35">
        <f t="shared" si="11"/>
        <v>5.3534809889428612</v>
      </c>
      <c r="K38" s="35">
        <f t="shared" si="12"/>
        <v>5.227172083960677</v>
      </c>
      <c r="L38" s="35">
        <f t="shared" si="13"/>
        <v>5.126206713311487</v>
      </c>
      <c r="M38" s="35">
        <f t="shared" si="14"/>
        <v>4.9045189156782456</v>
      </c>
      <c r="N38" s="35">
        <f t="shared" si="15"/>
        <v>4.4236730411559924</v>
      </c>
      <c r="O38" s="35">
        <f t="shared" si="16"/>
        <v>4.2827847911542891</v>
      </c>
      <c r="P38" s="35">
        <f t="shared" si="17"/>
        <v>4.1587922307079159</v>
      </c>
      <c r="Q38" s="35">
        <f t="shared" si="18"/>
        <v>4.131132351839109</v>
      </c>
      <c r="R38" s="35">
        <f t="shared" si="19"/>
        <v>4.0948883726317078</v>
      </c>
      <c r="S38" s="35">
        <f t="shared" si="20"/>
        <v>4.2781521020826663</v>
      </c>
      <c r="T38" s="35">
        <f t="shared" si="21"/>
        <v>4.0736325051266151</v>
      </c>
      <c r="U38" s="35">
        <f t="shared" si="22"/>
        <v>4.0957059059972885</v>
      </c>
      <c r="V38" s="124">
        <f t="shared" si="23"/>
        <v>100.00000000000001</v>
      </c>
    </row>
    <row r="39" spans="1:22" ht="14.95" thickBot="1">
      <c r="A39" s="207" t="s">
        <v>11</v>
      </c>
      <c r="B39" s="3" t="s">
        <v>30</v>
      </c>
      <c r="C39" s="36">
        <f t="shared" si="4"/>
        <v>8.1141654850660938</v>
      </c>
      <c r="D39" s="36">
        <f t="shared" si="5"/>
        <v>7.981521291680008</v>
      </c>
      <c r="E39" s="36">
        <f t="shared" si="6"/>
        <v>7.5046882861455426</v>
      </c>
      <c r="F39" s="36">
        <f t="shared" si="7"/>
        <v>7.0004116543932664</v>
      </c>
      <c r="G39" s="36">
        <f t="shared" si="8"/>
        <v>6.6527923889676623</v>
      </c>
      <c r="H39" s="36">
        <f t="shared" si="9"/>
        <v>6.4824132095320852</v>
      </c>
      <c r="I39" s="36">
        <f t="shared" si="10"/>
        <v>5.8672185884828245</v>
      </c>
      <c r="J39" s="36">
        <f t="shared" si="11"/>
        <v>5.4098248181859763</v>
      </c>
      <c r="K39" s="36">
        <f t="shared" si="12"/>
        <v>4.8449435118693689</v>
      </c>
      <c r="L39" s="36">
        <f t="shared" si="13"/>
        <v>4.7042949275030876</v>
      </c>
      <c r="M39" s="36">
        <f t="shared" si="14"/>
        <v>4.4138498833645885</v>
      </c>
      <c r="N39" s="36">
        <f t="shared" si="15"/>
        <v>4.2914970498101814</v>
      </c>
      <c r="O39" s="36">
        <f t="shared" si="16"/>
        <v>3.8889905319489548</v>
      </c>
      <c r="P39" s="36">
        <f t="shared" si="17"/>
        <v>3.8661208434341123</v>
      </c>
      <c r="Q39" s="36">
        <f t="shared" si="18"/>
        <v>3.9198646114439919</v>
      </c>
      <c r="R39" s="36">
        <f t="shared" si="19"/>
        <v>3.7540593697113844</v>
      </c>
      <c r="S39" s="36">
        <f t="shared" si="20"/>
        <v>3.8626903901568856</v>
      </c>
      <c r="T39" s="36">
        <f t="shared" si="21"/>
        <v>3.8123770754242328</v>
      </c>
      <c r="U39" s="36">
        <f t="shared" si="22"/>
        <v>3.6282760828797516</v>
      </c>
      <c r="V39" s="200">
        <f t="shared" si="23"/>
        <v>100</v>
      </c>
    </row>
    <row r="40" spans="1:22" ht="14.95" thickBot="1">
      <c r="A40" s="208"/>
      <c r="B40" s="3" t="s">
        <v>31</v>
      </c>
      <c r="C40" s="36">
        <f t="shared" si="4"/>
        <v>6.5915685855213502</v>
      </c>
      <c r="D40" s="36">
        <f t="shared" si="5"/>
        <v>6.6834973105638751</v>
      </c>
      <c r="E40" s="36">
        <f t="shared" si="6"/>
        <v>6.2947161466642827</v>
      </c>
      <c r="F40" s="36">
        <f t="shared" si="7"/>
        <v>6.059932372525707</v>
      </c>
      <c r="G40" s="36">
        <f t="shared" si="8"/>
        <v>5.9129982732020707</v>
      </c>
      <c r="H40" s="36">
        <f t="shared" si="9"/>
        <v>5.879394668946226</v>
      </c>
      <c r="I40" s="36">
        <f t="shared" si="10"/>
        <v>5.7539329725522306</v>
      </c>
      <c r="J40" s="36">
        <f t="shared" si="11"/>
        <v>5.487099518054035</v>
      </c>
      <c r="K40" s="36">
        <f t="shared" si="12"/>
        <v>5.4256312330227194</v>
      </c>
      <c r="L40" s="36">
        <f t="shared" si="13"/>
        <v>5.3808146551975318</v>
      </c>
      <c r="M40" s="36">
        <f t="shared" si="14"/>
        <v>5.1565375255845627</v>
      </c>
      <c r="N40" s="36">
        <f t="shared" si="15"/>
        <v>4.712344848203708</v>
      </c>
      <c r="O40" s="36">
        <f t="shared" si="16"/>
        <v>4.5574645471380171</v>
      </c>
      <c r="P40" s="36">
        <f t="shared" si="17"/>
        <v>4.4348105086928795</v>
      </c>
      <c r="Q40" s="36">
        <f t="shared" si="18"/>
        <v>4.3601691869958463</v>
      </c>
      <c r="R40" s="36">
        <f t="shared" si="19"/>
        <v>4.3999884868365866</v>
      </c>
      <c r="S40" s="36">
        <f t="shared" si="20"/>
        <v>4.3571672885599595</v>
      </c>
      <c r="T40" s="36">
        <f t="shared" si="21"/>
        <v>4.2895186243959342</v>
      </c>
      <c r="U40" s="36">
        <f t="shared" si="22"/>
        <v>4.2624132473424812</v>
      </c>
      <c r="V40" s="200">
        <f t="shared" si="23"/>
        <v>100.00000000000001</v>
      </c>
    </row>
    <row r="41" spans="1:22" ht="15.65">
      <c r="A41" s="1"/>
    </row>
    <row r="42" spans="1:22" ht="16.3" thickBot="1">
      <c r="A42" s="204" t="s">
        <v>13</v>
      </c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33"/>
      <c r="R42" s="33"/>
      <c r="S42" s="121"/>
      <c r="T42" s="121"/>
      <c r="U42" s="121"/>
    </row>
    <row r="43" spans="1:22" ht="14.95" thickBot="1">
      <c r="A43" s="220" t="s">
        <v>33</v>
      </c>
      <c r="B43" s="221"/>
      <c r="C43" s="2">
        <v>2001</v>
      </c>
      <c r="D43" s="2">
        <v>2002</v>
      </c>
      <c r="E43" s="2">
        <v>2003</v>
      </c>
      <c r="F43" s="2">
        <v>2004</v>
      </c>
      <c r="G43" s="2">
        <v>2005</v>
      </c>
      <c r="H43" s="2">
        <v>2006</v>
      </c>
      <c r="I43" s="2">
        <v>2007</v>
      </c>
      <c r="J43" s="2">
        <v>2008</v>
      </c>
      <c r="K43" s="2">
        <v>2009</v>
      </c>
      <c r="L43" s="2">
        <v>2010</v>
      </c>
      <c r="M43" s="2">
        <v>2011</v>
      </c>
      <c r="N43" s="2">
        <v>2012</v>
      </c>
      <c r="O43" s="2">
        <v>2013</v>
      </c>
      <c r="P43" s="2">
        <v>2014</v>
      </c>
      <c r="Q43" s="2">
        <v>2015</v>
      </c>
      <c r="R43" s="2">
        <v>2016</v>
      </c>
      <c r="S43" s="2">
        <v>2017</v>
      </c>
      <c r="T43" s="2">
        <v>2018</v>
      </c>
      <c r="U43" s="2">
        <v>2019</v>
      </c>
      <c r="V43" s="2" t="s">
        <v>11</v>
      </c>
    </row>
    <row r="44" spans="1:22" ht="14.95" thickBot="1">
      <c r="A44" s="205" t="s">
        <v>2</v>
      </c>
      <c r="B44" s="3" t="s">
        <v>30</v>
      </c>
      <c r="C44" s="35">
        <f t="shared" ref="C44:P44" si="24">C5/C19*100</f>
        <v>13.373731679819617</v>
      </c>
      <c r="D44" s="35">
        <f t="shared" si="24"/>
        <v>12.994269340974213</v>
      </c>
      <c r="E44" s="35">
        <f t="shared" si="24"/>
        <v>12.021941185433491</v>
      </c>
      <c r="F44" s="35">
        <f t="shared" si="24"/>
        <v>12.34890558640967</v>
      </c>
      <c r="G44" s="35">
        <f t="shared" si="24"/>
        <v>13.578549329666552</v>
      </c>
      <c r="H44" s="35">
        <f t="shared" si="24"/>
        <v>13.82959957664491</v>
      </c>
      <c r="I44" s="35">
        <f t="shared" si="24"/>
        <v>13.79847982849347</v>
      </c>
      <c r="J44" s="35">
        <f t="shared" si="24"/>
        <v>12.02705559078419</v>
      </c>
      <c r="K44" s="35">
        <f t="shared" si="24"/>
        <v>13.40571158838801</v>
      </c>
      <c r="L44" s="35">
        <f t="shared" si="24"/>
        <v>13.490520175012152</v>
      </c>
      <c r="M44" s="35">
        <f t="shared" si="24"/>
        <v>13.471502590673575</v>
      </c>
      <c r="N44" s="35">
        <f t="shared" si="24"/>
        <v>13.775646149746871</v>
      </c>
      <c r="O44" s="35">
        <f t="shared" si="24"/>
        <v>12.907968244633929</v>
      </c>
      <c r="P44" s="35">
        <f t="shared" si="24"/>
        <v>13.13220940550133</v>
      </c>
      <c r="Q44" s="35">
        <f>Q5/Q19*100</f>
        <v>14.410735122520421</v>
      </c>
      <c r="R44" s="35">
        <f>R5/$R$19*100</f>
        <v>13.889734998477001</v>
      </c>
      <c r="S44" s="35">
        <f>S5/$S$19*100</f>
        <v>14.624037892243932</v>
      </c>
      <c r="T44" s="35">
        <f>T5/$S$19*100</f>
        <v>13.291888691533451</v>
      </c>
      <c r="U44" s="35">
        <f>U5/$U$19*100</f>
        <v>13.268200441222818</v>
      </c>
      <c r="V44" s="125">
        <f>V5/$V$19*100</f>
        <v>13.274710698440288</v>
      </c>
    </row>
    <row r="45" spans="1:22" ht="14.95" thickBot="1">
      <c r="A45" s="206"/>
      <c r="B45" s="3" t="s">
        <v>31</v>
      </c>
      <c r="C45" s="35">
        <f t="shared" ref="C45:P45" si="25">C6/C20*100</f>
        <v>14.179744217570441</v>
      </c>
      <c r="D45" s="35">
        <f t="shared" si="25"/>
        <v>14.040191074051764</v>
      </c>
      <c r="E45" s="35">
        <f t="shared" si="25"/>
        <v>14.117119012553475</v>
      </c>
      <c r="F45" s="35">
        <f t="shared" si="25"/>
        <v>14.179480679179088</v>
      </c>
      <c r="G45" s="35">
        <f t="shared" si="25"/>
        <v>14.241559108637095</v>
      </c>
      <c r="H45" s="35">
        <f t="shared" si="25"/>
        <v>14.089291345677344</v>
      </c>
      <c r="I45" s="35">
        <f t="shared" si="25"/>
        <v>14.598741752340032</v>
      </c>
      <c r="J45" s="35">
        <f t="shared" si="25"/>
        <v>14.116992073733906</v>
      </c>
      <c r="K45" s="35">
        <f t="shared" si="25"/>
        <v>14.589693352166583</v>
      </c>
      <c r="L45" s="35">
        <f t="shared" si="25"/>
        <v>14.594053557364136</v>
      </c>
      <c r="M45" s="35">
        <f t="shared" si="25"/>
        <v>14.419952126402736</v>
      </c>
      <c r="N45" s="35">
        <f t="shared" si="25"/>
        <v>14.723979255351042</v>
      </c>
      <c r="O45" s="35">
        <f t="shared" si="25"/>
        <v>14.607912651641076</v>
      </c>
      <c r="P45" s="35">
        <f t="shared" si="25"/>
        <v>14.570749401744795</v>
      </c>
      <c r="Q45" s="35">
        <f>Q6/Q20*100</f>
        <v>14.54276688806091</v>
      </c>
      <c r="R45" s="35">
        <f>R6/$R$20*100</f>
        <v>14.51951439751179</v>
      </c>
      <c r="S45" s="35">
        <f>S6/$S$20*100</f>
        <v>14.515501519756837</v>
      </c>
      <c r="T45" s="35">
        <f>T6/$S$20*100</f>
        <v>14.330293819655521</v>
      </c>
      <c r="U45" s="35">
        <f>U6/$U$20*100</f>
        <v>14.725085341199085</v>
      </c>
      <c r="V45" s="125">
        <f>V6/$V$20*100</f>
        <v>14.389688443556276</v>
      </c>
    </row>
    <row r="46" spans="1:22" ht="14.95" thickBot="1">
      <c r="A46" s="205" t="s">
        <v>5</v>
      </c>
      <c r="B46" s="3" t="s">
        <v>30</v>
      </c>
      <c r="C46" s="35">
        <f t="shared" ref="C46:P46" si="26">C7/C19*100</f>
        <v>12.316798196166854</v>
      </c>
      <c r="D46" s="35">
        <f t="shared" si="26"/>
        <v>12.464183381088825</v>
      </c>
      <c r="E46" s="35">
        <f t="shared" si="26"/>
        <v>12.631418558586013</v>
      </c>
      <c r="F46" s="35">
        <f t="shared" si="26"/>
        <v>11.891538712838942</v>
      </c>
      <c r="G46" s="35">
        <f t="shared" si="26"/>
        <v>12.083190099690615</v>
      </c>
      <c r="H46" s="35">
        <f t="shared" si="26"/>
        <v>12.471335332510144</v>
      </c>
      <c r="I46" s="35">
        <f t="shared" si="26"/>
        <v>11.401286298967063</v>
      </c>
      <c r="J46" s="35">
        <f t="shared" si="26"/>
        <v>13.210737687592475</v>
      </c>
      <c r="K46" s="35">
        <f t="shared" si="26"/>
        <v>11.966013688930847</v>
      </c>
      <c r="L46" s="35">
        <f t="shared" si="26"/>
        <v>12.275157997083131</v>
      </c>
      <c r="M46" s="35">
        <f t="shared" si="26"/>
        <v>13.937823834196891</v>
      </c>
      <c r="N46" s="35">
        <f t="shared" si="26"/>
        <v>12.256861177724488</v>
      </c>
      <c r="O46" s="35">
        <f t="shared" si="26"/>
        <v>13.14319317847692</v>
      </c>
      <c r="P46" s="35">
        <f t="shared" si="26"/>
        <v>13.309671694764862</v>
      </c>
      <c r="Q46" s="35">
        <f>Q7/Q19*100</f>
        <v>12.252042007001167</v>
      </c>
      <c r="R46" s="35">
        <f t="shared" ref="R46" si="27">R7/$R$19*100</f>
        <v>12.854096862625648</v>
      </c>
      <c r="S46" s="35">
        <f>S7/$S$19*100</f>
        <v>12.581409117821195</v>
      </c>
      <c r="T46" s="35">
        <f>T7/$S$19*100</f>
        <v>14.328004736530492</v>
      </c>
      <c r="U46" s="35">
        <f>U7/$U$19*100</f>
        <v>13.016073116924046</v>
      </c>
      <c r="V46" s="125">
        <f>V7/$V$19*100</f>
        <v>12.5691808077574</v>
      </c>
    </row>
    <row r="47" spans="1:22" ht="14.95" thickBot="1">
      <c r="A47" s="206"/>
      <c r="B47" s="3" t="s">
        <v>31</v>
      </c>
      <c r="C47" s="35">
        <f t="shared" ref="C47:P47" si="28">C8/C20*100</f>
        <v>13.650123497800614</v>
      </c>
      <c r="D47" s="35">
        <f t="shared" si="28"/>
        <v>13.680077782357355</v>
      </c>
      <c r="E47" s="35">
        <f t="shared" si="28"/>
        <v>13.984430885756364</v>
      </c>
      <c r="F47" s="35">
        <f t="shared" si="28"/>
        <v>13.656721419434174</v>
      </c>
      <c r="G47" s="35">
        <f t="shared" si="28"/>
        <v>13.735673031553674</v>
      </c>
      <c r="H47" s="35">
        <f t="shared" si="28"/>
        <v>13.997387034283912</v>
      </c>
      <c r="I47" s="35">
        <f t="shared" si="28"/>
        <v>13.99631732392205</v>
      </c>
      <c r="J47" s="35">
        <f t="shared" si="28"/>
        <v>14.559163799844885</v>
      </c>
      <c r="K47" s="35">
        <f t="shared" si="28"/>
        <v>13.96383495303621</v>
      </c>
      <c r="L47" s="35">
        <f t="shared" si="28"/>
        <v>14.238317143607246</v>
      </c>
      <c r="M47" s="35">
        <f t="shared" si="28"/>
        <v>14.564805714696647</v>
      </c>
      <c r="N47" s="35">
        <f t="shared" si="28"/>
        <v>14.180256610108518</v>
      </c>
      <c r="O47" s="35">
        <f t="shared" si="28"/>
        <v>14.78808026564068</v>
      </c>
      <c r="P47" s="35">
        <f t="shared" si="28"/>
        <v>14.543673625406633</v>
      </c>
      <c r="Q47" s="35">
        <f>Q8/Q20*100</f>
        <v>14.388060910416328</v>
      </c>
      <c r="R47" s="35">
        <f t="shared" ref="R47" si="29">R8/$R$20*100</f>
        <v>14.460921039430119</v>
      </c>
      <c r="S47" s="35">
        <f>S8/$S$20*100</f>
        <v>14.238297872340425</v>
      </c>
      <c r="T47" s="35">
        <f>T8/$S$20*100</f>
        <v>14.089159067882473</v>
      </c>
      <c r="U47" s="35">
        <f>U8/$U$20*100</f>
        <v>14.660872303052397</v>
      </c>
      <c r="V47" s="125">
        <f>V8/$V$20*100</f>
        <v>14.146075556370974</v>
      </c>
    </row>
    <row r="48" spans="1:22" ht="14.95" thickBot="1">
      <c r="A48" s="205" t="s">
        <v>6</v>
      </c>
      <c r="B48" s="3" t="s">
        <v>30</v>
      </c>
      <c r="C48" s="35">
        <f t="shared" ref="C48:P48" si="30">C9/C19*100</f>
        <v>12.147688838782413</v>
      </c>
      <c r="D48" s="35">
        <f t="shared" si="30"/>
        <v>12.234957020057307</v>
      </c>
      <c r="E48" s="35">
        <f t="shared" si="30"/>
        <v>12.341916806338565</v>
      </c>
      <c r="F48" s="35">
        <f t="shared" si="30"/>
        <v>11.564848088859851</v>
      </c>
      <c r="G48" s="35">
        <f t="shared" si="30"/>
        <v>12.237882433826057</v>
      </c>
      <c r="H48" s="35">
        <f t="shared" si="30"/>
        <v>11.748103721996825</v>
      </c>
      <c r="I48" s="35">
        <f t="shared" si="30"/>
        <v>12.434223348275191</v>
      </c>
      <c r="J48" s="35">
        <f t="shared" si="30"/>
        <v>12.386387655886704</v>
      </c>
      <c r="K48" s="35">
        <f t="shared" si="30"/>
        <v>13.40571158838801</v>
      </c>
      <c r="L48" s="35">
        <f t="shared" si="30"/>
        <v>13.028682547399125</v>
      </c>
      <c r="M48" s="35">
        <f t="shared" si="30"/>
        <v>13.601036269430052</v>
      </c>
      <c r="N48" s="35">
        <f t="shared" si="30"/>
        <v>12.629896083133493</v>
      </c>
      <c r="O48" s="35">
        <f t="shared" si="30"/>
        <v>12.555130843869449</v>
      </c>
      <c r="P48" s="35">
        <f t="shared" si="30"/>
        <v>13.871635610766045</v>
      </c>
      <c r="Q48" s="35">
        <f>Q9/Q19*100</f>
        <v>12.689614935822638</v>
      </c>
      <c r="R48" s="35">
        <f t="shared" ref="R48" si="31">R9/$R$19*100</f>
        <v>13.402375875723424</v>
      </c>
      <c r="S48" s="35">
        <f>S9/$S$19*100</f>
        <v>13.291888691533451</v>
      </c>
      <c r="T48" s="35">
        <f>T9/$S$19*100</f>
        <v>14.416814683244523</v>
      </c>
      <c r="U48" s="35">
        <f>U9/$U$19*100</f>
        <v>13.457295934446895</v>
      </c>
      <c r="V48" s="125">
        <f>V9/$V$19*100</f>
        <v>12.661803046242509</v>
      </c>
    </row>
    <row r="49" spans="1:23" ht="14.95" thickBot="1">
      <c r="A49" s="206"/>
      <c r="B49" s="3" t="s">
        <v>31</v>
      </c>
      <c r="C49" s="35">
        <f t="shared" ref="C49:P49" si="32">C10/C20*100</f>
        <v>13.553682699056488</v>
      </c>
      <c r="D49" s="35">
        <f t="shared" si="32"/>
        <v>13.719972945267006</v>
      </c>
      <c r="E49" s="35">
        <f t="shared" si="32"/>
        <v>14.080089767865909</v>
      </c>
      <c r="F49" s="35">
        <f t="shared" si="32"/>
        <v>13.763371301857049</v>
      </c>
      <c r="G49" s="35">
        <f t="shared" si="32"/>
        <v>13.888573664060585</v>
      </c>
      <c r="H49" s="35">
        <f t="shared" si="32"/>
        <v>13.914793290384587</v>
      </c>
      <c r="I49" s="35">
        <f t="shared" si="32"/>
        <v>14.259321773822311</v>
      </c>
      <c r="J49" s="35">
        <f t="shared" si="32"/>
        <v>14.403727887391026</v>
      </c>
      <c r="K49" s="35">
        <f t="shared" si="32"/>
        <v>14.420779930872426</v>
      </c>
      <c r="L49" s="35">
        <f t="shared" si="32"/>
        <v>14.256694670517195</v>
      </c>
      <c r="M49" s="35">
        <f t="shared" si="32"/>
        <v>14.565490601638933</v>
      </c>
      <c r="N49" s="35">
        <f t="shared" si="32"/>
        <v>14.296420648719948</v>
      </c>
      <c r="O49" s="35">
        <f t="shared" si="32"/>
        <v>14.28477331814501</v>
      </c>
      <c r="P49" s="35">
        <f t="shared" si="32"/>
        <v>14.754307238390266</v>
      </c>
      <c r="Q49" s="35">
        <f>Q10/Q20*100</f>
        <v>14.657378908148388</v>
      </c>
      <c r="R49" s="35">
        <f t="shared" ref="R49" si="33">R10/$R$20*100</f>
        <v>14.419183304906191</v>
      </c>
      <c r="S49" s="35">
        <f>S10/$S$20*100</f>
        <v>14.562917933130699</v>
      </c>
      <c r="T49" s="35">
        <f>T10/$S$20*100</f>
        <v>14.241945288753799</v>
      </c>
      <c r="U49" s="35">
        <f>U10/$U$20*100</f>
        <v>14.279736850826898</v>
      </c>
      <c r="V49" s="125">
        <f>V10/$V$20*100</f>
        <v>14.197814158824794</v>
      </c>
    </row>
    <row r="50" spans="1:23" ht="14.95" thickBot="1">
      <c r="A50" s="205" t="s">
        <v>7</v>
      </c>
      <c r="B50" s="3" t="s">
        <v>30</v>
      </c>
      <c r="C50" s="35">
        <f t="shared" ref="C50:P50" si="34">C11/C19*100</f>
        <v>13.232807215332581</v>
      </c>
      <c r="D50" s="35">
        <f t="shared" si="34"/>
        <v>13.452722063037248</v>
      </c>
      <c r="E50" s="35">
        <f t="shared" si="34"/>
        <v>14.17034892579613</v>
      </c>
      <c r="F50" s="35">
        <f t="shared" si="34"/>
        <v>12.969617771969943</v>
      </c>
      <c r="G50" s="35">
        <f t="shared" si="34"/>
        <v>12.58164317634926</v>
      </c>
      <c r="H50" s="35">
        <f t="shared" si="34"/>
        <v>12.594813900158758</v>
      </c>
      <c r="I50" s="35">
        <f t="shared" si="34"/>
        <v>13.428181641005651</v>
      </c>
      <c r="J50" s="35">
        <f t="shared" si="34"/>
        <v>13.760304375396323</v>
      </c>
      <c r="K50" s="35">
        <f t="shared" si="34"/>
        <v>13.736134057115883</v>
      </c>
      <c r="L50" s="35">
        <f t="shared" si="34"/>
        <v>12.372386971317452</v>
      </c>
      <c r="M50" s="35">
        <f t="shared" si="34"/>
        <v>12.823834196891193</v>
      </c>
      <c r="N50" s="35">
        <f t="shared" si="34"/>
        <v>13.535837996269651</v>
      </c>
      <c r="O50" s="35">
        <f t="shared" si="34"/>
        <v>13.58423992943252</v>
      </c>
      <c r="P50" s="35">
        <f t="shared" si="34"/>
        <v>13.250517598343686</v>
      </c>
      <c r="Q50" s="35">
        <f>Q11/Q19*100</f>
        <v>13.302217036172696</v>
      </c>
      <c r="R50" s="35">
        <f t="shared" ref="R50" si="35">R11/$R$19*100</f>
        <v>12.579957356076759</v>
      </c>
      <c r="S50" s="35">
        <f>S11/$S$19*100</f>
        <v>13.913558318531678</v>
      </c>
      <c r="T50" s="35">
        <f>T11/$S$19*100</f>
        <v>13.262285375962108</v>
      </c>
      <c r="U50" s="35">
        <f>U11/$U$19*100</f>
        <v>13.236684525685472</v>
      </c>
      <c r="V50" s="125">
        <f>V11/$V$19*100</f>
        <v>13.263275854182865</v>
      </c>
    </row>
    <row r="51" spans="1:23" ht="14.95" thickBot="1">
      <c r="A51" s="206"/>
      <c r="B51" s="3" t="s">
        <v>31</v>
      </c>
      <c r="C51" s="35">
        <f t="shared" ref="C51:P51" si="36">C12/C20*100</f>
        <v>13.839790401997396</v>
      </c>
      <c r="D51" s="35">
        <f t="shared" si="36"/>
        <v>13.934244316920832</v>
      </c>
      <c r="E51" s="35">
        <f t="shared" si="36"/>
        <v>14.07139350585595</v>
      </c>
      <c r="F51" s="35">
        <f t="shared" si="36"/>
        <v>14.371508746164539</v>
      </c>
      <c r="G51" s="35">
        <f t="shared" si="36"/>
        <v>13.959349933404608</v>
      </c>
      <c r="H51" s="35">
        <f t="shared" si="36"/>
        <v>14.517577450406211</v>
      </c>
      <c r="I51" s="35">
        <f t="shared" si="36"/>
        <v>14.129814331747736</v>
      </c>
      <c r="J51" s="35">
        <f t="shared" si="36"/>
        <v>14.214179745702985</v>
      </c>
      <c r="K51" s="35">
        <f t="shared" si="36"/>
        <v>15.010186878779397</v>
      </c>
      <c r="L51" s="35">
        <f t="shared" si="36"/>
        <v>14.464754528747703</v>
      </c>
      <c r="M51" s="35">
        <f t="shared" si="36"/>
        <v>14.362764066721686</v>
      </c>
      <c r="N51" s="35">
        <f t="shared" si="36"/>
        <v>14.530997062173991</v>
      </c>
      <c r="O51" s="35">
        <f t="shared" si="36"/>
        <v>14.637359401456065</v>
      </c>
      <c r="P51" s="35">
        <f t="shared" si="36"/>
        <v>14.553229781761278</v>
      </c>
      <c r="Q51" s="35">
        <f>Q12/Q20*100</f>
        <v>14.839219180301313</v>
      </c>
      <c r="R51" s="35">
        <f t="shared" ref="R51" si="37">R12/$R$20*100</f>
        <v>14.560850807665297</v>
      </c>
      <c r="S51" s="35">
        <f>S12/$S$20*100</f>
        <v>14.598581560283689</v>
      </c>
      <c r="T51" s="35">
        <f>T12/$S$20*100</f>
        <v>14.496859169199594</v>
      </c>
      <c r="U51" s="35">
        <f>U12/$U$20*100</f>
        <v>14.595416431909323</v>
      </c>
      <c r="V51" s="125">
        <f>V12/$V$20*100</f>
        <v>14.380276609048465</v>
      </c>
    </row>
    <row r="52" spans="1:23" ht="14.95" thickBot="1">
      <c r="A52" s="205" t="s">
        <v>8</v>
      </c>
      <c r="B52" s="3" t="s">
        <v>30</v>
      </c>
      <c r="C52" s="35">
        <f t="shared" ref="C52:P52" si="38">C13/C19*100</f>
        <v>14.656144306651633</v>
      </c>
      <c r="D52" s="35">
        <f t="shared" si="38"/>
        <v>13.925501432664756</v>
      </c>
      <c r="E52" s="35">
        <f t="shared" si="38"/>
        <v>13.591345421301234</v>
      </c>
      <c r="F52" s="35">
        <f t="shared" si="38"/>
        <v>13.835347925514538</v>
      </c>
      <c r="G52" s="35">
        <f t="shared" si="38"/>
        <v>13.922310072189756</v>
      </c>
      <c r="H52" s="35">
        <f t="shared" si="38"/>
        <v>14.16475568883401</v>
      </c>
      <c r="I52" s="35">
        <f t="shared" si="38"/>
        <v>14.500097446891443</v>
      </c>
      <c r="J52" s="35">
        <f t="shared" si="38"/>
        <v>14.436694145001056</v>
      </c>
      <c r="K52" s="35">
        <f t="shared" si="38"/>
        <v>14.349775784753364</v>
      </c>
      <c r="L52" s="35">
        <f t="shared" si="38"/>
        <v>14.778804083616917</v>
      </c>
      <c r="M52" s="35">
        <f t="shared" si="38"/>
        <v>13.860103626943005</v>
      </c>
      <c r="N52" s="35">
        <f t="shared" si="38"/>
        <v>14.788169464428458</v>
      </c>
      <c r="O52" s="35">
        <f t="shared" si="38"/>
        <v>14.613349014995588</v>
      </c>
      <c r="P52" s="35">
        <f t="shared" si="38"/>
        <v>13.398402839396628</v>
      </c>
      <c r="Q52" s="35">
        <f>Q13/Q19*100</f>
        <v>13.098016336056009</v>
      </c>
      <c r="R52" s="35">
        <f t="shared" ref="R52" si="39">R13/$R$19*100</f>
        <v>15.290892476393541</v>
      </c>
      <c r="S52" s="35">
        <f>S13/$S$19*100</f>
        <v>13.410301953818829</v>
      </c>
      <c r="T52" s="35">
        <f>T13/$S$19*100</f>
        <v>13.143872113676732</v>
      </c>
      <c r="U52" s="35">
        <f>U13/$U$19*100</f>
        <v>12.890009454774662</v>
      </c>
      <c r="V52" s="125">
        <f>V13/$V$19*100</f>
        <v>14.069432374331061</v>
      </c>
    </row>
    <row r="53" spans="1:23" ht="14.95" thickBot="1">
      <c r="A53" s="206"/>
      <c r="B53" s="3" t="s">
        <v>31</v>
      </c>
      <c r="C53" s="35">
        <f t="shared" ref="C53:P53" si="40">C14/C20*100</f>
        <v>14.785178120797458</v>
      </c>
      <c r="D53" s="35">
        <f t="shared" si="40"/>
        <v>14.915242594295256</v>
      </c>
      <c r="E53" s="35">
        <f t="shared" si="40"/>
        <v>14.533417490707624</v>
      </c>
      <c r="F53" s="35">
        <f t="shared" si="40"/>
        <v>14.878824170476632</v>
      </c>
      <c r="G53" s="35">
        <f t="shared" si="40"/>
        <v>14.935286001827642</v>
      </c>
      <c r="H53" s="35">
        <f t="shared" si="40"/>
        <v>14.955774804402996</v>
      </c>
      <c r="I53" s="35">
        <f t="shared" si="40"/>
        <v>15.167101427036981</v>
      </c>
      <c r="J53" s="35">
        <f t="shared" si="40"/>
        <v>15.137140815925907</v>
      </c>
      <c r="K53" s="35">
        <f t="shared" si="40"/>
        <v>14.983499209133692</v>
      </c>
      <c r="L53" s="35">
        <f t="shared" si="40"/>
        <v>15.419073247571541</v>
      </c>
      <c r="M53" s="35">
        <f t="shared" si="40"/>
        <v>15.145932285228017</v>
      </c>
      <c r="N53" s="35">
        <f t="shared" si="40"/>
        <v>15.327657533425265</v>
      </c>
      <c r="O53" s="35">
        <f t="shared" si="40"/>
        <v>15.069761675055116</v>
      </c>
      <c r="P53" s="35">
        <f t="shared" si="40"/>
        <v>15.092356269435827</v>
      </c>
      <c r="Q53" s="35">
        <f>Q14/Q20*100</f>
        <v>15.029159241859711</v>
      </c>
      <c r="R53" s="35">
        <f t="shared" ref="R53" si="41">R14/$R$20*100</f>
        <v>15.492324671415671</v>
      </c>
      <c r="S53" s="35">
        <f>S14/$S$20*100</f>
        <v>15.218237082066869</v>
      </c>
      <c r="T53" s="35">
        <f>T14/$S$20*100</f>
        <v>15.109219858156028</v>
      </c>
      <c r="U53" s="35">
        <f>U14/$U$20*100</f>
        <v>14.976551884134823</v>
      </c>
      <c r="V53" s="125">
        <f>V14/$V$20*100</f>
        <v>15.052419327069725</v>
      </c>
    </row>
    <row r="54" spans="1:23" ht="14.95" thickBot="1">
      <c r="A54" s="205" t="s">
        <v>9</v>
      </c>
      <c r="B54" s="3" t="s">
        <v>30</v>
      </c>
      <c r="C54" s="35">
        <f t="shared" ref="C54:P54" si="42">C15/C19*100</f>
        <v>17.474633596392334</v>
      </c>
      <c r="D54" s="35">
        <f t="shared" si="42"/>
        <v>17.134670487106018</v>
      </c>
      <c r="E54" s="35">
        <f t="shared" si="42"/>
        <v>17.415815937833308</v>
      </c>
      <c r="F54" s="35">
        <f t="shared" si="42"/>
        <v>18.131329630839595</v>
      </c>
      <c r="G54" s="35">
        <f t="shared" si="42"/>
        <v>17.497421794431077</v>
      </c>
      <c r="H54" s="35">
        <f t="shared" si="42"/>
        <v>17.481037219968247</v>
      </c>
      <c r="I54" s="35">
        <f t="shared" si="42"/>
        <v>17.618397973104656</v>
      </c>
      <c r="J54" s="35">
        <f t="shared" si="42"/>
        <v>17.205664764320439</v>
      </c>
      <c r="K54" s="35">
        <f t="shared" si="42"/>
        <v>16.709936275666745</v>
      </c>
      <c r="L54" s="35">
        <f t="shared" si="42"/>
        <v>17.136606708799224</v>
      </c>
      <c r="M54" s="35">
        <f t="shared" si="42"/>
        <v>16.606217616580309</v>
      </c>
      <c r="N54" s="35">
        <f t="shared" si="42"/>
        <v>17.053024247268851</v>
      </c>
      <c r="O54" s="35">
        <f t="shared" si="42"/>
        <v>15.730667450749781</v>
      </c>
      <c r="P54" s="35">
        <f t="shared" si="42"/>
        <v>16.08991422656019</v>
      </c>
      <c r="Q54" s="35">
        <f>Q15/Q19*100</f>
        <v>17.415402567094514</v>
      </c>
      <c r="R54" s="35">
        <f t="shared" ref="R54" si="43">R15/$R$19*100</f>
        <v>16.844349680170577</v>
      </c>
      <c r="S54" s="35">
        <f>S15/$S$19*100</f>
        <v>15.778567199526346</v>
      </c>
      <c r="T54" s="35">
        <f>T15/$S$19*100</f>
        <v>14.564831261101244</v>
      </c>
      <c r="U54" s="35">
        <f>U15/$U$19*100</f>
        <v>17.869524109675385</v>
      </c>
      <c r="V54" s="125">
        <f>V15/$V$19*100</f>
        <v>17.073365960755616</v>
      </c>
    </row>
    <row r="55" spans="1:23" ht="14.95" thickBot="1">
      <c r="A55" s="206"/>
      <c r="B55" s="3" t="s">
        <v>31</v>
      </c>
      <c r="C55" s="35">
        <f t="shared" ref="C55:P55" si="44">C16/C20*100</f>
        <v>15.534469548817798</v>
      </c>
      <c r="D55" s="35">
        <f t="shared" si="44"/>
        <v>15.680384261754543</v>
      </c>
      <c r="E55" s="35">
        <f t="shared" si="44"/>
        <v>15.311592678308436</v>
      </c>
      <c r="F55" s="35">
        <f t="shared" si="44"/>
        <v>15.391093277852082</v>
      </c>
      <c r="G55" s="35">
        <f t="shared" si="44"/>
        <v>15.588697298556403</v>
      </c>
      <c r="H55" s="35">
        <f t="shared" si="44"/>
        <v>15.086122749320479</v>
      </c>
      <c r="I55" s="35">
        <f t="shared" si="44"/>
        <v>14.898266073346633</v>
      </c>
      <c r="J55" s="35">
        <f t="shared" si="44"/>
        <v>14.924743916920633</v>
      </c>
      <c r="K55" s="35">
        <f t="shared" si="44"/>
        <v>14.546407253838794</v>
      </c>
      <c r="L55" s="35">
        <f t="shared" si="44"/>
        <v>14.680690469939616</v>
      </c>
      <c r="M55" s="35">
        <f t="shared" si="44"/>
        <v>14.61480246148367</v>
      </c>
      <c r="N55" s="35">
        <f t="shared" si="44"/>
        <v>14.774941543257988</v>
      </c>
      <c r="O55" s="35">
        <f t="shared" si="44"/>
        <v>14.433556896157587</v>
      </c>
      <c r="P55" s="35">
        <f t="shared" si="44"/>
        <v>14.33264183924156</v>
      </c>
      <c r="Q55" s="35">
        <f>Q16/Q20*100</f>
        <v>14.264539121982828</v>
      </c>
      <c r="R55" s="35">
        <f t="shared" ref="R55" si="45">R16/$R$20*100</f>
        <v>14.486204474766732</v>
      </c>
      <c r="S55" s="35">
        <f>S16/$S$20*100</f>
        <v>14.141843971631204</v>
      </c>
      <c r="T55" s="35">
        <f>T16/$S$20*100</f>
        <v>14.063627152988856</v>
      </c>
      <c r="U55" s="35">
        <f>U16/$U$20*100</f>
        <v>14.309564842740199</v>
      </c>
      <c r="V55" s="125">
        <f>V16/$V$20*100</f>
        <v>14.874088901751925</v>
      </c>
    </row>
    <row r="56" spans="1:23" ht="14.95" thickBot="1">
      <c r="A56" s="205" t="s">
        <v>10</v>
      </c>
      <c r="B56" s="3" t="s">
        <v>30</v>
      </c>
      <c r="C56" s="35">
        <f t="shared" ref="C56:P56" si="46">C17/C19*100</f>
        <v>16.798196166854567</v>
      </c>
      <c r="D56" s="35">
        <f t="shared" si="46"/>
        <v>17.793696275071632</v>
      </c>
      <c r="E56" s="35">
        <f t="shared" si="46"/>
        <v>17.82721316471126</v>
      </c>
      <c r="F56" s="35">
        <f t="shared" si="46"/>
        <v>19.258412283567459</v>
      </c>
      <c r="G56" s="35">
        <f t="shared" si="46"/>
        <v>18.099003093846683</v>
      </c>
      <c r="H56" s="35">
        <f t="shared" si="46"/>
        <v>17.710354559887108</v>
      </c>
      <c r="I56" s="35">
        <f t="shared" si="46"/>
        <v>16.819333463262524</v>
      </c>
      <c r="J56" s="35">
        <f t="shared" si="46"/>
        <v>16.973155781018811</v>
      </c>
      <c r="K56" s="35">
        <f t="shared" si="46"/>
        <v>16.426717016757138</v>
      </c>
      <c r="L56" s="35">
        <f t="shared" si="46"/>
        <v>16.917841516771997</v>
      </c>
      <c r="M56" s="35">
        <f t="shared" si="46"/>
        <v>15.699481865284975</v>
      </c>
      <c r="N56" s="35">
        <f t="shared" si="46"/>
        <v>15.960564881428191</v>
      </c>
      <c r="O56" s="35">
        <f t="shared" si="46"/>
        <v>17.465451337841813</v>
      </c>
      <c r="P56" s="35">
        <f t="shared" si="46"/>
        <v>16.947648624667259</v>
      </c>
      <c r="Q56" s="35">
        <f>Q17/Q19*100</f>
        <v>16.831971995332555</v>
      </c>
      <c r="R56" s="35">
        <f t="shared" ref="R56" si="47">R17/$R$19*100</f>
        <v>15.13859275053305</v>
      </c>
      <c r="S56" s="35">
        <f>S17/$S$19*100</f>
        <v>16.400236826524569</v>
      </c>
      <c r="T56" s="35">
        <f>T17/$S$19*100</f>
        <v>15.689757252812313</v>
      </c>
      <c r="U56" s="35">
        <f>U17/$U$19*100</f>
        <v>16.262212417270721</v>
      </c>
      <c r="V56" s="125">
        <f>V17/$V$19*100</f>
        <v>17.088231258290261</v>
      </c>
    </row>
    <row r="57" spans="1:23" ht="14.95" thickBot="1">
      <c r="A57" s="206"/>
      <c r="B57" s="3" t="s">
        <v>31</v>
      </c>
      <c r="C57" s="35">
        <f t="shared" ref="C57:P57" si="48">C18/C20*100</f>
        <v>14.457011513959806</v>
      </c>
      <c r="D57" s="35">
        <f t="shared" si="48"/>
        <v>14.029887025353244</v>
      </c>
      <c r="E57" s="35">
        <f t="shared" si="48"/>
        <v>13.901956658952241</v>
      </c>
      <c r="F57" s="35">
        <f t="shared" si="48"/>
        <v>13.75900040503644</v>
      </c>
      <c r="G57" s="35">
        <f t="shared" si="48"/>
        <v>13.650860961959996</v>
      </c>
      <c r="H57" s="35">
        <f t="shared" si="48"/>
        <v>13.439053325524469</v>
      </c>
      <c r="I57" s="35">
        <f t="shared" si="48"/>
        <v>12.950437317784255</v>
      </c>
      <c r="J57" s="35">
        <f t="shared" si="48"/>
        <v>12.644051760480659</v>
      </c>
      <c r="K57" s="35">
        <f t="shared" si="48"/>
        <v>12.485598422172897</v>
      </c>
      <c r="L57" s="35">
        <f t="shared" si="48"/>
        <v>12.34641638225256</v>
      </c>
      <c r="M57" s="35">
        <f t="shared" si="48"/>
        <v>12.326252743828313</v>
      </c>
      <c r="N57" s="35">
        <f t="shared" si="48"/>
        <v>12.165747346963247</v>
      </c>
      <c r="O57" s="35">
        <f t="shared" si="48"/>
        <v>12.178555791904468</v>
      </c>
      <c r="P57" s="35">
        <f t="shared" si="48"/>
        <v>12.153041844019638</v>
      </c>
      <c r="Q57" s="35">
        <f>Q18/Q20*100</f>
        <v>12.278875749230519</v>
      </c>
      <c r="R57" s="35">
        <f t="shared" ref="R57" si="49">R18/$R$20*100</f>
        <v>12.061001304304204</v>
      </c>
      <c r="S57" s="35">
        <f>S18/$S$20*100</f>
        <v>12.724620060790274</v>
      </c>
      <c r="T57" s="35">
        <f>T18/$S$20*100</f>
        <v>12.116312056737588</v>
      </c>
      <c r="U57" s="35">
        <f>U18/$U$20*100</f>
        <v>12.452772346137275</v>
      </c>
      <c r="V57" s="125">
        <f>V18/$V$20*100</f>
        <v>12.959637003377841</v>
      </c>
    </row>
    <row r="58" spans="1:23" ht="14.95" thickBot="1">
      <c r="A58" s="209" t="s">
        <v>11</v>
      </c>
      <c r="B58" s="3" t="s">
        <v>30</v>
      </c>
      <c r="C58" s="37">
        <v>100</v>
      </c>
      <c r="D58" s="37">
        <v>100</v>
      </c>
      <c r="E58" s="37">
        <v>100</v>
      </c>
      <c r="F58" s="37">
        <v>100</v>
      </c>
      <c r="G58" s="37">
        <v>100</v>
      </c>
      <c r="H58" s="37">
        <v>100</v>
      </c>
      <c r="I58" s="37">
        <v>100</v>
      </c>
      <c r="J58" s="37">
        <v>100</v>
      </c>
      <c r="K58" s="37">
        <v>100</v>
      </c>
      <c r="L58" s="37">
        <v>100</v>
      </c>
      <c r="M58" s="37">
        <v>100</v>
      </c>
      <c r="N58" s="37">
        <v>100</v>
      </c>
      <c r="O58" s="36">
        <v>100</v>
      </c>
      <c r="P58" s="36">
        <v>100</v>
      </c>
      <c r="Q58" s="36">
        <f t="shared" ref="Q58" si="50">Q19/$Q$19*100</f>
        <v>100</v>
      </c>
      <c r="R58" s="36">
        <f>R19/$R$19*100</f>
        <v>100</v>
      </c>
      <c r="S58" s="36">
        <f>S19/$S$19*100</f>
        <v>100</v>
      </c>
      <c r="T58" s="36">
        <f>T19/$S$19*100</f>
        <v>98.697454114860861</v>
      </c>
      <c r="U58" s="36">
        <f>U19/$U$19*100</f>
        <v>100</v>
      </c>
      <c r="V58" s="34">
        <v>100</v>
      </c>
    </row>
    <row r="59" spans="1:23" ht="14.95" thickBot="1">
      <c r="A59" s="210"/>
      <c r="B59" s="3" t="s">
        <v>31</v>
      </c>
      <c r="C59" s="37">
        <v>100</v>
      </c>
      <c r="D59" s="37">
        <v>100</v>
      </c>
      <c r="E59" s="37">
        <v>100</v>
      </c>
      <c r="F59" s="37">
        <v>100</v>
      </c>
      <c r="G59" s="37">
        <v>100</v>
      </c>
      <c r="H59" s="37">
        <v>100</v>
      </c>
      <c r="I59" s="37">
        <v>100</v>
      </c>
      <c r="J59" s="37">
        <v>100</v>
      </c>
      <c r="K59" s="37">
        <v>100</v>
      </c>
      <c r="L59" s="37">
        <v>100</v>
      </c>
      <c r="M59" s="37">
        <v>100</v>
      </c>
      <c r="N59" s="37">
        <v>100</v>
      </c>
      <c r="O59" s="36">
        <v>100</v>
      </c>
      <c r="P59" s="36">
        <v>100</v>
      </c>
      <c r="Q59" s="36">
        <f t="shared" ref="Q59" si="51">Q20/$Q$20*100</f>
        <v>100</v>
      </c>
      <c r="R59" s="36">
        <f>R20/$R$20*100</f>
        <v>100</v>
      </c>
      <c r="S59" s="36">
        <f>S20/$S$20*100</f>
        <v>100</v>
      </c>
      <c r="T59" s="36">
        <f>T20/$S$20*100</f>
        <v>98.447416413373858</v>
      </c>
      <c r="U59" s="36">
        <f>U20/$U$20*100</f>
        <v>100</v>
      </c>
      <c r="V59" s="34">
        <v>100</v>
      </c>
    </row>
    <row r="60" spans="1:23" ht="15.65">
      <c r="A60" s="1"/>
    </row>
    <row r="61" spans="1:23" ht="16.3" thickBot="1">
      <c r="A61" s="204" t="s">
        <v>34</v>
      </c>
      <c r="B61" s="204"/>
      <c r="C61" s="204"/>
      <c r="D61" s="204"/>
      <c r="E61" s="204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S61" s="121"/>
      <c r="T61" s="121"/>
      <c r="U61" s="121"/>
    </row>
    <row r="62" spans="1:23" ht="14.95" thickBot="1">
      <c r="A62" s="211" t="s">
        <v>1</v>
      </c>
      <c r="B62" s="212"/>
      <c r="C62" s="21"/>
      <c r="D62" s="2" t="s">
        <v>15</v>
      </c>
      <c r="E62" s="2" t="s">
        <v>16</v>
      </c>
      <c r="F62" s="2" t="s">
        <v>17</v>
      </c>
      <c r="G62" s="2" t="s">
        <v>18</v>
      </c>
      <c r="H62" s="2" t="s">
        <v>19</v>
      </c>
      <c r="I62" s="2" t="s">
        <v>20</v>
      </c>
      <c r="J62" s="2" t="s">
        <v>21</v>
      </c>
      <c r="K62" s="2" t="s">
        <v>22</v>
      </c>
      <c r="L62" s="2" t="s">
        <v>23</v>
      </c>
      <c r="M62" s="2" t="s">
        <v>24</v>
      </c>
      <c r="N62" s="2" t="s">
        <v>25</v>
      </c>
      <c r="O62" s="2" t="s">
        <v>26</v>
      </c>
      <c r="P62" s="2" t="s">
        <v>27</v>
      </c>
      <c r="Q62" s="2" t="s">
        <v>36</v>
      </c>
      <c r="R62" s="2" t="s">
        <v>99</v>
      </c>
      <c r="S62" s="118" t="s">
        <v>102</v>
      </c>
      <c r="T62" s="144" t="s">
        <v>107</v>
      </c>
      <c r="U62" s="2" t="s">
        <v>116</v>
      </c>
      <c r="V62" s="22" t="s">
        <v>119</v>
      </c>
      <c r="W62" s="22" t="s">
        <v>120</v>
      </c>
    </row>
    <row r="63" spans="1:23" ht="14.95" thickBot="1">
      <c r="A63" s="205" t="s">
        <v>2</v>
      </c>
      <c r="B63" s="3" t="s">
        <v>30</v>
      </c>
      <c r="C63" s="10"/>
      <c r="D63" s="75">
        <v>-4.43</v>
      </c>
      <c r="E63" s="75">
        <v>-13.01</v>
      </c>
      <c r="F63" s="75">
        <v>-4.18</v>
      </c>
      <c r="G63" s="93">
        <v>4.5</v>
      </c>
      <c r="H63" s="75">
        <v>-0.76</v>
      </c>
      <c r="I63" s="75">
        <v>-9.69</v>
      </c>
      <c r="J63" s="115">
        <v>-19.63</v>
      </c>
      <c r="K63" s="75">
        <v>-0.18</v>
      </c>
      <c r="L63" s="75">
        <v>-2.29</v>
      </c>
      <c r="M63" s="75">
        <v>-6.31</v>
      </c>
      <c r="N63" s="75">
        <v>-0.57999999999999996</v>
      </c>
      <c r="O63" s="35">
        <v>-15.09</v>
      </c>
      <c r="P63" s="35">
        <f t="shared" ref="P63:U63" si="52">(P5-O5)/O5*100</f>
        <v>1.1389521640091116</v>
      </c>
      <c r="Q63" s="35">
        <f t="shared" si="52"/>
        <v>11.261261261261261</v>
      </c>
      <c r="R63" s="93">
        <f t="shared" si="52"/>
        <v>-7.6923076923076925</v>
      </c>
      <c r="S63" s="96">
        <f t="shared" si="52"/>
        <v>8.3333333333333321</v>
      </c>
      <c r="T63" s="93">
        <f t="shared" si="52"/>
        <v>-9.1093117408906874</v>
      </c>
      <c r="U63" s="93">
        <f t="shared" si="52"/>
        <v>-6.2360801781737196</v>
      </c>
      <c r="V63" s="35">
        <f t="shared" ref="V63:V78" si="53">(U5-C5)/C5*100</f>
        <v>-55.637513171759743</v>
      </c>
      <c r="W63" s="35">
        <f t="shared" ref="W63:W78" si="54">(U5-L5)/L5*100</f>
        <v>-24.144144144144146</v>
      </c>
    </row>
    <row r="64" spans="1:23" ht="14.95" thickBot="1">
      <c r="A64" s="206"/>
      <c r="B64" s="3" t="s">
        <v>31</v>
      </c>
      <c r="C64" s="10"/>
      <c r="D64" s="75">
        <v>0.4</v>
      </c>
      <c r="E64" s="75">
        <v>-5.3</v>
      </c>
      <c r="F64" s="75">
        <v>-3.3</v>
      </c>
      <c r="G64" s="75">
        <v>-2</v>
      </c>
      <c r="H64" s="75">
        <v>-1.63</v>
      </c>
      <c r="I64" s="96">
        <v>1.4</v>
      </c>
      <c r="J64" s="115">
        <v>-7.78</v>
      </c>
      <c r="K64" s="75">
        <v>2.19</v>
      </c>
      <c r="L64" s="75">
        <v>-0.8</v>
      </c>
      <c r="M64" s="75">
        <v>-5.31</v>
      </c>
      <c r="N64" s="75">
        <v>-6.69</v>
      </c>
      <c r="O64" s="35">
        <v>-4.05</v>
      </c>
      <c r="P64" s="35">
        <v>-2.94</v>
      </c>
      <c r="Q64" s="35">
        <f t="shared" ref="Q64:U78" si="55">(Q6-P6)/P6*100</f>
        <v>-1.8718915669235396</v>
      </c>
      <c r="R64" s="93">
        <f t="shared" si="55"/>
        <v>0.75190063772313342</v>
      </c>
      <c r="S64" s="93">
        <f t="shared" si="55"/>
        <v>-1.0005804472207633</v>
      </c>
      <c r="T64" s="93">
        <f t="shared" si="55"/>
        <v>-1.2759304241002876</v>
      </c>
      <c r="U64" s="93">
        <f t="shared" si="55"/>
        <v>0.52036199095022617</v>
      </c>
      <c r="V64" s="35">
        <f t="shared" si="53"/>
        <v>-32.848425308420396</v>
      </c>
      <c r="W64" s="35">
        <f t="shared" si="54"/>
        <v>-20.073755930831329</v>
      </c>
    </row>
    <row r="65" spans="1:23" ht="14.95" thickBot="1">
      <c r="A65" s="205" t="s">
        <v>5</v>
      </c>
      <c r="B65" s="3" t="s">
        <v>30</v>
      </c>
      <c r="C65" s="10"/>
      <c r="D65" s="75">
        <v>-0.46</v>
      </c>
      <c r="E65" s="75">
        <v>-4.71</v>
      </c>
      <c r="F65" s="75">
        <v>-12.18</v>
      </c>
      <c r="G65" s="75">
        <v>-3.43</v>
      </c>
      <c r="H65" s="75">
        <v>0.56999999999999995</v>
      </c>
      <c r="I65" s="75">
        <v>-17.260000000000002</v>
      </c>
      <c r="J65" s="93">
        <v>6.84</v>
      </c>
      <c r="K65" s="115">
        <v>-18.88</v>
      </c>
      <c r="L65" s="75">
        <v>-0.39</v>
      </c>
      <c r="M65" s="75">
        <v>6.53</v>
      </c>
      <c r="N65" s="93">
        <v>-14.5</v>
      </c>
      <c r="O65" s="35">
        <v>-2.83</v>
      </c>
      <c r="P65" s="35">
        <v>0.67</v>
      </c>
      <c r="Q65" s="35">
        <f t="shared" si="55"/>
        <v>-6.666666666666667</v>
      </c>
      <c r="R65" s="93">
        <f t="shared" si="55"/>
        <v>0.47619047619047622</v>
      </c>
      <c r="S65" s="93">
        <f t="shared" si="55"/>
        <v>0.7109004739336493</v>
      </c>
      <c r="T65" s="96">
        <f t="shared" si="55"/>
        <v>13.882352941176471</v>
      </c>
      <c r="U65" s="93">
        <f t="shared" si="55"/>
        <v>-14.669421487603307</v>
      </c>
      <c r="V65" s="35">
        <f t="shared" si="53"/>
        <v>-52.745995423340965</v>
      </c>
      <c r="W65" s="35">
        <f t="shared" si="54"/>
        <v>-18.217821782178216</v>
      </c>
    </row>
    <row r="66" spans="1:23" ht="14.95" thickBot="1">
      <c r="A66" s="206"/>
      <c r="B66" s="3" t="s">
        <v>31</v>
      </c>
      <c r="C66" s="10"/>
      <c r="D66" s="96">
        <v>1.62</v>
      </c>
      <c r="E66" s="75">
        <v>-3.72</v>
      </c>
      <c r="F66" s="75">
        <v>-5.99</v>
      </c>
      <c r="G66" s="75">
        <v>-1.86</v>
      </c>
      <c r="H66" s="75">
        <v>1.33</v>
      </c>
      <c r="I66" s="75">
        <v>-2.14</v>
      </c>
      <c r="J66" s="75">
        <v>-0.8</v>
      </c>
      <c r="K66" s="75">
        <v>-5.16</v>
      </c>
      <c r="L66" s="75">
        <v>1.1200000000000001</v>
      </c>
      <c r="M66" s="75">
        <v>-1.97</v>
      </c>
      <c r="N66" s="115">
        <v>-11.03</v>
      </c>
      <c r="O66" s="35">
        <v>0.86</v>
      </c>
      <c r="P66" s="35">
        <v>-4.3</v>
      </c>
      <c r="Q66" s="35">
        <f t="shared" si="55"/>
        <v>-2.7350380550840501</v>
      </c>
      <c r="R66" s="93">
        <f t="shared" si="55"/>
        <v>1.4242688659329525</v>
      </c>
      <c r="S66" s="93">
        <f t="shared" si="55"/>
        <v>-2.4977104321039048</v>
      </c>
      <c r="T66" s="93">
        <f t="shared" si="55"/>
        <v>-1.0474482680101329</v>
      </c>
      <c r="U66" s="93">
        <f t="shared" si="55"/>
        <v>1.794908672515461</v>
      </c>
      <c r="V66" s="35">
        <f t="shared" si="53"/>
        <v>-30.547160183695098</v>
      </c>
      <c r="W66" s="35">
        <f t="shared" si="54"/>
        <v>-18.434093161546087</v>
      </c>
    </row>
    <row r="67" spans="1:23" ht="14.95" thickBot="1">
      <c r="A67" s="205" t="s">
        <v>6</v>
      </c>
      <c r="B67" s="3" t="s">
        <v>30</v>
      </c>
      <c r="C67" s="10"/>
      <c r="D67" s="75">
        <v>-0.93</v>
      </c>
      <c r="E67" s="75">
        <v>-5.15</v>
      </c>
      <c r="F67" s="115">
        <v>-12.59</v>
      </c>
      <c r="G67" s="75">
        <v>0.56000000000000005</v>
      </c>
      <c r="H67" s="75">
        <v>-6.46</v>
      </c>
      <c r="I67" s="75">
        <v>-4.2</v>
      </c>
      <c r="J67" s="75">
        <v>-8.15</v>
      </c>
      <c r="K67" s="75">
        <v>-3.07</v>
      </c>
      <c r="L67" s="75">
        <v>-5.63</v>
      </c>
      <c r="M67" s="75">
        <v>-2.0499999999999998</v>
      </c>
      <c r="N67" s="75">
        <v>-9.7100000000000009</v>
      </c>
      <c r="O67" s="35">
        <v>-9.92</v>
      </c>
      <c r="P67" s="96">
        <v>9.84</v>
      </c>
      <c r="Q67" s="35">
        <f t="shared" si="55"/>
        <v>-7.249466950959488</v>
      </c>
      <c r="R67" s="93">
        <f t="shared" si="55"/>
        <v>1.1494252873563218</v>
      </c>
      <c r="S67" s="93">
        <f t="shared" si="55"/>
        <v>2.0454545454545454</v>
      </c>
      <c r="T67" s="93">
        <f t="shared" si="55"/>
        <v>8.463251670378618</v>
      </c>
      <c r="U67" s="93">
        <f t="shared" si="55"/>
        <v>-12.320328542094455</v>
      </c>
      <c r="V67" s="35">
        <f t="shared" si="53"/>
        <v>-50.464037122969842</v>
      </c>
      <c r="W67" s="35">
        <f t="shared" si="54"/>
        <v>-20.335820895522389</v>
      </c>
    </row>
    <row r="68" spans="1:23" ht="14.95" thickBot="1">
      <c r="A68" s="206"/>
      <c r="B68" s="3" t="s">
        <v>31</v>
      </c>
      <c r="C68" s="10"/>
      <c r="D68" s="96">
        <v>2.64</v>
      </c>
      <c r="E68" s="75">
        <v>-3.34</v>
      </c>
      <c r="F68" s="75">
        <v>-5.9</v>
      </c>
      <c r="G68" s="75">
        <v>-1.54</v>
      </c>
      <c r="H68" s="75">
        <v>-0.38</v>
      </c>
      <c r="I68" s="75">
        <v>0.28999999999999998</v>
      </c>
      <c r="J68" s="75">
        <v>-3.67</v>
      </c>
      <c r="K68" s="75">
        <v>-1</v>
      </c>
      <c r="L68" s="75">
        <v>-1.95</v>
      </c>
      <c r="M68" s="75">
        <v>-2.09</v>
      </c>
      <c r="N68" s="115">
        <v>-10.3</v>
      </c>
      <c r="O68" s="35">
        <v>-3.37</v>
      </c>
      <c r="P68" s="35">
        <v>0.51</v>
      </c>
      <c r="Q68" s="35">
        <f t="shared" si="55"/>
        <v>-2.3289704493320738</v>
      </c>
      <c r="R68" s="93">
        <f t="shared" si="55"/>
        <v>-0.72667992926613612</v>
      </c>
      <c r="S68" s="93">
        <f t="shared" si="55"/>
        <v>1.3916334994015976E-2</v>
      </c>
      <c r="T68" s="93">
        <f t="shared" si="55"/>
        <v>-2.2040407413591585</v>
      </c>
      <c r="U68" s="93">
        <f t="shared" si="55"/>
        <v>-1.9150873598543054</v>
      </c>
      <c r="V68" s="35">
        <f t="shared" si="53"/>
        <v>-31.871368146420526</v>
      </c>
      <c r="W68" s="35">
        <f t="shared" si="54"/>
        <v>-20.656952788711642</v>
      </c>
    </row>
    <row r="69" spans="1:23" ht="14.95" thickBot="1">
      <c r="A69" s="205" t="s">
        <v>7</v>
      </c>
      <c r="B69" s="3" t="s">
        <v>30</v>
      </c>
      <c r="C69" s="10"/>
      <c r="D69" s="75">
        <v>0</v>
      </c>
      <c r="E69" s="75">
        <v>-0.96</v>
      </c>
      <c r="F69" s="115">
        <v>-14.62</v>
      </c>
      <c r="G69" s="75">
        <v>-7.81</v>
      </c>
      <c r="H69" s="75">
        <v>-2.46</v>
      </c>
      <c r="I69" s="75">
        <v>-3.5</v>
      </c>
      <c r="J69" s="75">
        <v>-5.52</v>
      </c>
      <c r="K69" s="75">
        <v>-10.6</v>
      </c>
      <c r="L69" s="75">
        <v>-12.54</v>
      </c>
      <c r="M69" s="75">
        <v>-2.75</v>
      </c>
      <c r="N69" s="93">
        <v>2.63</v>
      </c>
      <c r="O69" s="35">
        <v>-9.06</v>
      </c>
      <c r="P69" s="35">
        <v>-3.03</v>
      </c>
      <c r="Q69" s="35">
        <f t="shared" si="55"/>
        <v>1.7857142857142856</v>
      </c>
      <c r="R69" s="93">
        <f t="shared" si="55"/>
        <v>-9.4298245614035086</v>
      </c>
      <c r="S69" s="96">
        <f t="shared" si="55"/>
        <v>13.801452784503631</v>
      </c>
      <c r="T69" s="93">
        <f t="shared" si="55"/>
        <v>-4.6808510638297873</v>
      </c>
      <c r="U69" s="93">
        <f t="shared" si="55"/>
        <v>-6.25</v>
      </c>
      <c r="V69" s="35">
        <f t="shared" si="53"/>
        <v>-55.271565495207668</v>
      </c>
      <c r="W69" s="35">
        <f t="shared" si="54"/>
        <v>-17.485265225933201</v>
      </c>
    </row>
    <row r="70" spans="1:23" ht="14.95" thickBot="1">
      <c r="A70" s="206"/>
      <c r="B70" s="3" t="s">
        <v>31</v>
      </c>
      <c r="C70" s="10"/>
      <c r="D70" s="96">
        <v>2.09</v>
      </c>
      <c r="E70" s="75">
        <v>-4.8899999999999997</v>
      </c>
      <c r="F70" s="75">
        <v>-1.68</v>
      </c>
      <c r="G70" s="75">
        <v>-5.22</v>
      </c>
      <c r="H70" s="75">
        <v>3.41</v>
      </c>
      <c r="I70" s="75">
        <v>-4.75</v>
      </c>
      <c r="J70" s="75">
        <v>-4.07</v>
      </c>
      <c r="K70" s="75">
        <v>4.42</v>
      </c>
      <c r="L70" s="75">
        <v>-4.43</v>
      </c>
      <c r="M70" s="75">
        <v>-4.84</v>
      </c>
      <c r="N70" s="115">
        <v>-7.54</v>
      </c>
      <c r="O70" s="35">
        <v>-2.58</v>
      </c>
      <c r="P70" s="35">
        <v>-3.25</v>
      </c>
      <c r="Q70" s="35">
        <f t="shared" si="55"/>
        <v>0.24897400820793431</v>
      </c>
      <c r="R70" s="93">
        <f t="shared" si="55"/>
        <v>-0.97977675281788157</v>
      </c>
      <c r="S70" s="93">
        <f t="shared" si="55"/>
        <v>-0.71660878672620032</v>
      </c>
      <c r="T70" s="93">
        <f t="shared" si="55"/>
        <v>-0.69679640219865635</v>
      </c>
      <c r="U70" s="93">
        <f t="shared" si="55"/>
        <v>-1.5096027508316794</v>
      </c>
      <c r="V70" s="35">
        <f t="shared" si="53"/>
        <v>-31.80480817622237</v>
      </c>
      <c r="W70" s="35">
        <f t="shared" si="54"/>
        <v>-20.069423962610884</v>
      </c>
    </row>
    <row r="71" spans="1:23" ht="14.95" thickBot="1">
      <c r="A71" s="205" t="s">
        <v>8</v>
      </c>
      <c r="B71" s="3" t="s">
        <v>30</v>
      </c>
      <c r="C71" s="10"/>
      <c r="D71" s="75">
        <v>-6.54</v>
      </c>
      <c r="E71" s="75">
        <v>-8.23</v>
      </c>
      <c r="F71" s="75">
        <v>-5.04</v>
      </c>
      <c r="G71" s="75">
        <v>-4.37</v>
      </c>
      <c r="H71" s="75">
        <v>-0.86</v>
      </c>
      <c r="I71" s="75">
        <v>-7.35</v>
      </c>
      <c r="J71" s="75">
        <v>-8.1999999999999993</v>
      </c>
      <c r="K71" s="115">
        <v>-10.98</v>
      </c>
      <c r="L71" s="75">
        <v>0</v>
      </c>
      <c r="M71" s="75">
        <v>-12.01</v>
      </c>
      <c r="N71" s="93">
        <v>3.74</v>
      </c>
      <c r="O71" s="35">
        <v>-10.45</v>
      </c>
      <c r="P71" s="35">
        <v>-8.85</v>
      </c>
      <c r="Q71" s="35">
        <f t="shared" si="55"/>
        <v>-0.88300220750551872</v>
      </c>
      <c r="R71" s="96">
        <f t="shared" si="55"/>
        <v>11.804008908685969</v>
      </c>
      <c r="S71" s="93">
        <f t="shared" si="55"/>
        <v>-9.760956175298805</v>
      </c>
      <c r="T71" s="93">
        <f t="shared" si="55"/>
        <v>-1.9867549668874174</v>
      </c>
      <c r="U71" s="93">
        <f t="shared" si="55"/>
        <v>-7.8828828828828827</v>
      </c>
      <c r="V71" s="35">
        <f t="shared" si="53"/>
        <v>-60.67307692307692</v>
      </c>
      <c r="W71" s="35">
        <f t="shared" si="54"/>
        <v>-32.730263157894733</v>
      </c>
    </row>
    <row r="72" spans="1:23" ht="14.95" thickBot="1">
      <c r="A72" s="206"/>
      <c r="B72" s="3" t="s">
        <v>31</v>
      </c>
      <c r="C72" s="10"/>
      <c r="D72" s="93">
        <v>2.29</v>
      </c>
      <c r="E72" s="115">
        <v>-8.23</v>
      </c>
      <c r="F72" s="75">
        <v>-1.44</v>
      </c>
      <c r="G72" s="75">
        <v>-2.0499999999999998</v>
      </c>
      <c r="H72" s="75">
        <v>-0.43</v>
      </c>
      <c r="I72" s="75">
        <v>-0.75</v>
      </c>
      <c r="J72" s="75">
        <v>-4.83</v>
      </c>
      <c r="K72" s="75">
        <v>-2.12</v>
      </c>
      <c r="L72" s="75">
        <v>2.06</v>
      </c>
      <c r="M72" s="75">
        <v>-5.87</v>
      </c>
      <c r="N72" s="75">
        <v>-7.52</v>
      </c>
      <c r="O72" s="35">
        <v>-4.91</v>
      </c>
      <c r="P72" s="35">
        <v>-2.5499999999999998</v>
      </c>
      <c r="Q72" s="35">
        <f t="shared" si="55"/>
        <v>-2.0947657239341497</v>
      </c>
      <c r="R72" s="96">
        <f t="shared" si="55"/>
        <v>4.0231743465373215</v>
      </c>
      <c r="S72" s="93">
        <f t="shared" si="55"/>
        <v>-2.7251767997305909</v>
      </c>
      <c r="T72" s="93">
        <f t="shared" si="55"/>
        <v>-0.71635908497776357</v>
      </c>
      <c r="U72" s="93">
        <f t="shared" si="55"/>
        <v>-3.0336355345743256</v>
      </c>
      <c r="V72" s="35">
        <f t="shared" si="53"/>
        <v>-34.498378358790383</v>
      </c>
      <c r="W72" s="35">
        <f t="shared" si="54"/>
        <v>-23.058422900925827</v>
      </c>
    </row>
    <row r="73" spans="1:23" ht="14.95" thickBot="1">
      <c r="A73" s="205" t="s">
        <v>9</v>
      </c>
      <c r="B73" s="3" t="s">
        <v>30</v>
      </c>
      <c r="C73" s="10"/>
      <c r="D73" s="75">
        <v>-3.55</v>
      </c>
      <c r="E73" s="75">
        <v>-4.43</v>
      </c>
      <c r="F73" s="75">
        <v>-2.89</v>
      </c>
      <c r="G73" s="75">
        <v>-8.2899999999999991</v>
      </c>
      <c r="H73" s="75">
        <v>-2.65</v>
      </c>
      <c r="I73" s="75">
        <v>-8.7799999999999994</v>
      </c>
      <c r="J73" s="75">
        <v>-9.9600000000000009</v>
      </c>
      <c r="K73" s="75">
        <v>-13.02</v>
      </c>
      <c r="L73" s="75">
        <v>-0.42</v>
      </c>
      <c r="M73" s="75">
        <v>-9.08</v>
      </c>
      <c r="N73" s="75">
        <v>-0.16</v>
      </c>
      <c r="O73" s="115">
        <v>-16.41</v>
      </c>
      <c r="P73" s="93">
        <v>1.68</v>
      </c>
      <c r="Q73" s="93">
        <f t="shared" si="55"/>
        <v>9.742647058823529</v>
      </c>
      <c r="R73" s="93">
        <f t="shared" si="55"/>
        <v>-7.3701842546063654</v>
      </c>
      <c r="S73" s="93">
        <f t="shared" si="55"/>
        <v>-3.6166365280289332</v>
      </c>
      <c r="T73" s="93">
        <f t="shared" si="55"/>
        <v>-7.6923076923076925</v>
      </c>
      <c r="U73" s="96">
        <f t="shared" si="55"/>
        <v>15.24390243902439</v>
      </c>
      <c r="V73" s="35">
        <f t="shared" si="53"/>
        <v>-54.274193548387096</v>
      </c>
      <c r="W73" s="35">
        <f t="shared" si="54"/>
        <v>-19.574468085106382</v>
      </c>
    </row>
    <row r="74" spans="1:23" ht="14.95" thickBot="1">
      <c r="A74" s="206"/>
      <c r="B74" s="3" t="s">
        <v>31</v>
      </c>
      <c r="C74" s="10"/>
      <c r="D74" s="93">
        <v>2.35</v>
      </c>
      <c r="E74" s="75">
        <v>-8.0299999999999994</v>
      </c>
      <c r="F74" s="75">
        <v>-3.23</v>
      </c>
      <c r="G74" s="75">
        <v>-1.17</v>
      </c>
      <c r="H74" s="75">
        <v>-3.77</v>
      </c>
      <c r="I74" s="75">
        <v>-3.35</v>
      </c>
      <c r="J74" s="75">
        <v>-4.47</v>
      </c>
      <c r="K74" s="75">
        <v>-3.63</v>
      </c>
      <c r="L74" s="75">
        <v>0.09</v>
      </c>
      <c r="M74" s="75">
        <v>-4.5999999999999996</v>
      </c>
      <c r="N74" s="115">
        <v>-7.61</v>
      </c>
      <c r="O74" s="35">
        <v>-5.52</v>
      </c>
      <c r="P74" s="93">
        <v>-3.37</v>
      </c>
      <c r="Q74" s="35">
        <f t="shared" si="55"/>
        <v>-2.1502389154350485</v>
      </c>
      <c r="R74" s="96">
        <f t="shared" si="55"/>
        <v>2.4814036681619442</v>
      </c>
      <c r="S74" s="93">
        <f t="shared" si="55"/>
        <v>-3.327238475177305</v>
      </c>
      <c r="T74" s="93">
        <f t="shared" si="55"/>
        <v>-0.55308783493337155</v>
      </c>
      <c r="U74" s="93">
        <f t="shared" si="55"/>
        <v>-0.46395020459915859</v>
      </c>
      <c r="V74" s="35">
        <f t="shared" si="53"/>
        <v>-40.434227771263018</v>
      </c>
      <c r="W74" s="35">
        <f t="shared" si="54"/>
        <v>-22.787526545210685</v>
      </c>
    </row>
    <row r="75" spans="1:23" ht="14.95" thickBot="1">
      <c r="A75" s="205" t="s">
        <v>10</v>
      </c>
      <c r="B75" s="3" t="s">
        <v>30</v>
      </c>
      <c r="C75" s="10"/>
      <c r="D75" s="93">
        <v>4.1900000000000004</v>
      </c>
      <c r="E75" s="75">
        <v>-5.8</v>
      </c>
      <c r="F75" s="75">
        <v>0.77</v>
      </c>
      <c r="G75" s="75">
        <v>-10.69</v>
      </c>
      <c r="H75" s="75">
        <v>-4.6500000000000004</v>
      </c>
      <c r="I75" s="115">
        <v>-14.04</v>
      </c>
      <c r="J75" s="75">
        <v>-6.95</v>
      </c>
      <c r="K75" s="75">
        <v>-13.33</v>
      </c>
      <c r="L75" s="75">
        <v>0</v>
      </c>
      <c r="M75" s="75">
        <v>-12.93</v>
      </c>
      <c r="N75" s="75">
        <v>-1.1599999999999999</v>
      </c>
      <c r="O75" s="35">
        <v>-0.83</v>
      </c>
      <c r="P75" s="35">
        <v>-3.54</v>
      </c>
      <c r="Q75" s="35">
        <f t="shared" si="55"/>
        <v>0.69808027923211169</v>
      </c>
      <c r="R75" s="93">
        <f t="shared" si="55"/>
        <v>-13.864818024263432</v>
      </c>
      <c r="S75" s="96">
        <f t="shared" si="55"/>
        <v>11.468812877263582</v>
      </c>
      <c r="T75" s="93">
        <f t="shared" si="55"/>
        <v>-4.3321299638989164</v>
      </c>
      <c r="U75" s="93">
        <f t="shared" si="55"/>
        <v>-2.6415094339622645</v>
      </c>
      <c r="V75" s="35">
        <f t="shared" si="53"/>
        <v>-56.711409395973156</v>
      </c>
      <c r="W75" s="35">
        <f t="shared" si="54"/>
        <v>-25.862068965517242</v>
      </c>
    </row>
    <row r="76" spans="1:23" ht="14.95" thickBot="1">
      <c r="A76" s="206"/>
      <c r="B76" s="3" t="s">
        <v>31</v>
      </c>
      <c r="C76" s="10"/>
      <c r="D76" s="93">
        <v>-1.6</v>
      </c>
      <c r="E76" s="75">
        <v>-6.68</v>
      </c>
      <c r="F76" s="75">
        <v>-4.72</v>
      </c>
      <c r="G76" s="75">
        <v>-3.19</v>
      </c>
      <c r="H76" s="75">
        <v>-2.11</v>
      </c>
      <c r="I76" s="75">
        <v>-5.69</v>
      </c>
      <c r="J76" s="75">
        <v>-6.89</v>
      </c>
      <c r="K76" s="75">
        <v>-2.36</v>
      </c>
      <c r="L76" s="75">
        <v>-1.93</v>
      </c>
      <c r="M76" s="75">
        <v>-4.32</v>
      </c>
      <c r="N76" s="115">
        <v>-9.8000000000000007</v>
      </c>
      <c r="O76" s="35">
        <v>-3.18</v>
      </c>
      <c r="P76" s="35">
        <v>-2.9</v>
      </c>
      <c r="Q76" s="93">
        <f t="shared" si="55"/>
        <v>-0.66509403053535154</v>
      </c>
      <c r="R76" s="93">
        <f t="shared" si="55"/>
        <v>-0.87733764306210626</v>
      </c>
      <c r="S76" s="96">
        <f t="shared" si="55"/>
        <v>4.4754267460819213</v>
      </c>
      <c r="T76" s="93">
        <f t="shared" si="55"/>
        <v>-4.7805592712911649</v>
      </c>
      <c r="U76" s="93">
        <f t="shared" si="55"/>
        <v>0.54186038732983244</v>
      </c>
      <c r="V76" s="35">
        <f t="shared" si="53"/>
        <v>-44.300114887151167</v>
      </c>
      <c r="W76" s="35">
        <f t="shared" si="54"/>
        <v>-20.102599542820691</v>
      </c>
    </row>
    <row r="77" spans="1:23" ht="14.95" thickBot="1">
      <c r="A77" s="207" t="s">
        <v>11</v>
      </c>
      <c r="B77" s="3" t="s">
        <v>30</v>
      </c>
      <c r="C77" s="23"/>
      <c r="D77" s="37">
        <v>-1.63</v>
      </c>
      <c r="E77" s="37">
        <v>-5.97</v>
      </c>
      <c r="F77" s="37">
        <v>-6.72</v>
      </c>
      <c r="G77" s="37">
        <v>-4.97</v>
      </c>
      <c r="H77" s="37">
        <v>-2.56</v>
      </c>
      <c r="I77" s="37">
        <v>-9.49</v>
      </c>
      <c r="J77" s="37">
        <v>-7.8</v>
      </c>
      <c r="K77" s="123">
        <v>-10.44</v>
      </c>
      <c r="L77" s="37">
        <v>-2.9</v>
      </c>
      <c r="M77" s="37">
        <v>-6.17</v>
      </c>
      <c r="N77" s="37">
        <v>-2.77</v>
      </c>
      <c r="O77" s="36">
        <v>-9.3800000000000008</v>
      </c>
      <c r="P77" s="94">
        <v>-0.59</v>
      </c>
      <c r="Q77" s="94">
        <f t="shared" si="55"/>
        <v>1.3901212658976634</v>
      </c>
      <c r="R77" s="94">
        <f t="shared" si="55"/>
        <v>-4.229871645274212</v>
      </c>
      <c r="S77" s="97">
        <f t="shared" si="55"/>
        <v>2.8936947913493758</v>
      </c>
      <c r="T77" s="94">
        <f t="shared" si="55"/>
        <v>-1.3025458851391356</v>
      </c>
      <c r="U77" s="94">
        <f t="shared" si="55"/>
        <v>-4.8290341931613678</v>
      </c>
      <c r="V77" s="34">
        <f t="shared" si="53"/>
        <v>-55.284667418263808</v>
      </c>
      <c r="W77" s="34">
        <f t="shared" si="54"/>
        <v>-22.873116188624209</v>
      </c>
    </row>
    <row r="78" spans="1:23" ht="14.95" thickBot="1">
      <c r="A78" s="208"/>
      <c r="B78" s="3" t="s">
        <v>31</v>
      </c>
      <c r="C78" s="19"/>
      <c r="D78" s="97">
        <v>1.39</v>
      </c>
      <c r="E78" s="37">
        <v>-5.82</v>
      </c>
      <c r="F78" s="37">
        <v>-3.73</v>
      </c>
      <c r="G78" s="37">
        <v>-2.42</v>
      </c>
      <c r="H78" s="37">
        <v>-0.56999999999999995</v>
      </c>
      <c r="I78" s="37">
        <v>-2.13</v>
      </c>
      <c r="J78" s="37">
        <v>-4.6399999999999997</v>
      </c>
      <c r="K78" s="37">
        <v>-1.1200000000000001</v>
      </c>
      <c r="L78" s="37">
        <v>-0.83</v>
      </c>
      <c r="M78" s="37">
        <v>-4.17</v>
      </c>
      <c r="N78" s="123">
        <v>-8.61</v>
      </c>
      <c r="O78" s="36">
        <v>-3.29</v>
      </c>
      <c r="P78" s="36">
        <v>-2.69</v>
      </c>
      <c r="Q78" s="36">
        <f t="shared" si="55"/>
        <v>-1.6830780379618313</v>
      </c>
      <c r="R78" s="94">
        <f t="shared" si="55"/>
        <v>0.91325125546735786</v>
      </c>
      <c r="S78" s="94">
        <f t="shared" si="55"/>
        <v>-0.97321159827430515</v>
      </c>
      <c r="T78" s="94">
        <f t="shared" si="55"/>
        <v>-1.5525835866261397</v>
      </c>
      <c r="U78" s="94">
        <f t="shared" si="55"/>
        <v>-0.63189787542349507</v>
      </c>
      <c r="V78" s="34">
        <f t="shared" si="53"/>
        <v>-35.3353728776327</v>
      </c>
      <c r="W78" s="34">
        <f t="shared" si="54"/>
        <v>-20.784982935153586</v>
      </c>
    </row>
    <row r="79" spans="1:23">
      <c r="A79" s="202" t="s">
        <v>100</v>
      </c>
      <c r="B79" s="202"/>
      <c r="C79" s="202"/>
      <c r="D79" s="202"/>
      <c r="E79" s="202"/>
      <c r="F79" s="202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202"/>
      <c r="R79" s="202"/>
      <c r="S79" s="202"/>
      <c r="T79" s="202"/>
      <c r="U79" s="202"/>
      <c r="V79" s="202"/>
    </row>
    <row r="80" spans="1:23">
      <c r="A80" s="201" t="s">
        <v>28</v>
      </c>
      <c r="B80" s="201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</row>
  </sheetData>
  <mergeCells count="49">
    <mergeCell ref="A13:A14"/>
    <mergeCell ref="Y3:AD3"/>
    <mergeCell ref="Y4:Z4"/>
    <mergeCell ref="Y5:Y12"/>
    <mergeCell ref="A4:B4"/>
    <mergeCell ref="A5:A6"/>
    <mergeCell ref="A7:A8"/>
    <mergeCell ref="A9:A10"/>
    <mergeCell ref="A11:A12"/>
    <mergeCell ref="A43:B43"/>
    <mergeCell ref="A44:A45"/>
    <mergeCell ref="Y15:AD15"/>
    <mergeCell ref="Y16:Z16"/>
    <mergeCell ref="Y17:Y24"/>
    <mergeCell ref="A17:A18"/>
    <mergeCell ref="A19:A20"/>
    <mergeCell ref="A24:B24"/>
    <mergeCell ref="A46:A47"/>
    <mergeCell ref="A48:A49"/>
    <mergeCell ref="A80:N80"/>
    <mergeCell ref="A21:O21"/>
    <mergeCell ref="A67:A68"/>
    <mergeCell ref="A69:A70"/>
    <mergeCell ref="A71:A72"/>
    <mergeCell ref="A73:A74"/>
    <mergeCell ref="A75:A76"/>
    <mergeCell ref="A77:A78"/>
    <mergeCell ref="A54:A55"/>
    <mergeCell ref="A56:A57"/>
    <mergeCell ref="A58:A59"/>
    <mergeCell ref="A62:B62"/>
    <mergeCell ref="A63:A64"/>
    <mergeCell ref="A65:A66"/>
    <mergeCell ref="A50:A51"/>
    <mergeCell ref="A52:A53"/>
    <mergeCell ref="A79:V79"/>
    <mergeCell ref="A1:V1"/>
    <mergeCell ref="A23:P23"/>
    <mergeCell ref="A42:P42"/>
    <mergeCell ref="A29:A30"/>
    <mergeCell ref="A31:A32"/>
    <mergeCell ref="A33:A34"/>
    <mergeCell ref="A35:A36"/>
    <mergeCell ref="A37:A38"/>
    <mergeCell ref="A39:A40"/>
    <mergeCell ref="A15:A16"/>
    <mergeCell ref="A25:A26"/>
    <mergeCell ref="A27:A28"/>
    <mergeCell ref="A61:O6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A4" workbookViewId="0">
      <selection activeCell="J13" sqref="J13"/>
    </sheetView>
  </sheetViews>
  <sheetFormatPr defaultRowHeight="14.3"/>
  <sheetData>
    <row r="1" spans="1:8">
      <c r="A1" s="77" t="s">
        <v>47</v>
      </c>
      <c r="B1" s="76"/>
      <c r="C1" s="76"/>
      <c r="D1" s="76"/>
      <c r="E1" s="76"/>
      <c r="F1" s="86"/>
      <c r="G1" s="86"/>
      <c r="H1" s="86"/>
    </row>
    <row r="2" spans="1:8">
      <c r="A2" s="76"/>
      <c r="B2" s="82"/>
      <c r="C2" s="82"/>
      <c r="D2" s="82"/>
      <c r="E2" s="82"/>
      <c r="F2" s="82"/>
      <c r="G2" s="82"/>
      <c r="H2" s="82"/>
    </row>
    <row r="3" spans="1:8">
      <c r="A3" s="231" t="s">
        <v>48</v>
      </c>
      <c r="B3" s="90" t="s">
        <v>49</v>
      </c>
      <c r="C3" s="91"/>
      <c r="D3" s="91"/>
      <c r="E3" s="76"/>
      <c r="F3" s="90" t="s">
        <v>50</v>
      </c>
      <c r="G3" s="91"/>
      <c r="H3" s="91"/>
    </row>
    <row r="4" spans="1:8">
      <c r="A4" s="232"/>
      <c r="B4" s="85" t="s">
        <v>51</v>
      </c>
      <c r="C4" s="85" t="s">
        <v>52</v>
      </c>
      <c r="D4" s="85" t="s">
        <v>53</v>
      </c>
      <c r="E4" s="82"/>
      <c r="F4" s="85" t="s">
        <v>51</v>
      </c>
      <c r="G4" s="85" t="s">
        <v>52</v>
      </c>
      <c r="H4" s="85" t="s">
        <v>53</v>
      </c>
    </row>
    <row r="5" spans="1:8">
      <c r="A5" s="76"/>
      <c r="B5" s="76"/>
      <c r="C5" s="76"/>
      <c r="D5" s="76"/>
      <c r="E5" s="76"/>
      <c r="F5" s="79"/>
      <c r="G5" s="79"/>
      <c r="H5" s="79"/>
    </row>
    <row r="6" spans="1:8">
      <c r="A6" s="230" t="s">
        <v>54</v>
      </c>
      <c r="B6" s="230"/>
      <c r="C6" s="230"/>
      <c r="D6" s="230"/>
      <c r="E6" s="230"/>
      <c r="F6" s="230"/>
      <c r="G6" s="230"/>
      <c r="H6" s="230"/>
    </row>
    <row r="7" spans="1:8">
      <c r="A7" s="78"/>
      <c r="B7" s="79"/>
      <c r="C7" s="79"/>
      <c r="D7" s="79"/>
      <c r="E7" s="76"/>
      <c r="F7" s="79"/>
      <c r="G7" s="79"/>
      <c r="H7" s="79"/>
    </row>
    <row r="8" spans="1:8">
      <c r="A8" s="80" t="s">
        <v>55</v>
      </c>
      <c r="B8" s="83">
        <v>12943</v>
      </c>
      <c r="C8" s="83">
        <v>230</v>
      </c>
      <c r="D8" s="83">
        <v>18688</v>
      </c>
      <c r="E8" s="76"/>
      <c r="F8" s="83">
        <v>12957</v>
      </c>
      <c r="G8" s="83">
        <v>289</v>
      </c>
      <c r="H8" s="83">
        <v>18409</v>
      </c>
    </row>
    <row r="9" spans="1:8">
      <c r="A9" s="80" t="s">
        <v>56</v>
      </c>
      <c r="B9" s="83">
        <v>12769</v>
      </c>
      <c r="C9" s="83">
        <v>241</v>
      </c>
      <c r="D9" s="83">
        <v>18187</v>
      </c>
      <c r="E9" s="76"/>
      <c r="F9" s="83">
        <v>11401</v>
      </c>
      <c r="G9" s="83">
        <v>196</v>
      </c>
      <c r="H9" s="83">
        <v>16173</v>
      </c>
    </row>
    <row r="10" spans="1:8">
      <c r="A10" s="80" t="s">
        <v>57</v>
      </c>
      <c r="B10" s="83">
        <v>13499</v>
      </c>
      <c r="C10" s="83">
        <v>227</v>
      </c>
      <c r="D10" s="83">
        <v>19352</v>
      </c>
      <c r="E10" s="76"/>
      <c r="F10" s="83">
        <v>13582</v>
      </c>
      <c r="G10" s="83">
        <v>232</v>
      </c>
      <c r="H10" s="83">
        <v>19182</v>
      </c>
    </row>
    <row r="11" spans="1:8">
      <c r="A11" s="80" t="s">
        <v>58</v>
      </c>
      <c r="B11" s="83">
        <v>14776</v>
      </c>
      <c r="C11" s="83">
        <v>237</v>
      </c>
      <c r="D11" s="83">
        <v>20832</v>
      </c>
      <c r="E11" s="76"/>
      <c r="F11" s="83">
        <v>14265</v>
      </c>
      <c r="G11" s="83">
        <v>245</v>
      </c>
      <c r="H11" s="83">
        <v>20376</v>
      </c>
    </row>
    <row r="12" spans="1:8">
      <c r="A12" s="80" t="s">
        <v>59</v>
      </c>
      <c r="B12" s="83">
        <v>16146</v>
      </c>
      <c r="C12" s="83">
        <v>273</v>
      </c>
      <c r="D12" s="83">
        <v>22692</v>
      </c>
      <c r="E12" s="76"/>
      <c r="F12" s="83">
        <v>15759</v>
      </c>
      <c r="G12" s="83">
        <v>274</v>
      </c>
      <c r="H12" s="83">
        <v>22228</v>
      </c>
    </row>
    <row r="13" spans="1:8">
      <c r="A13" s="80" t="s">
        <v>60</v>
      </c>
      <c r="B13" s="83">
        <v>15740</v>
      </c>
      <c r="C13" s="83">
        <v>302</v>
      </c>
      <c r="D13" s="83">
        <v>22249</v>
      </c>
      <c r="E13" s="76"/>
      <c r="F13" s="83">
        <v>16264</v>
      </c>
      <c r="G13" s="83">
        <v>303</v>
      </c>
      <c r="H13" s="83">
        <v>22617</v>
      </c>
    </row>
    <row r="14" spans="1:8">
      <c r="A14" s="80" t="s">
        <v>61</v>
      </c>
      <c r="B14" s="83">
        <v>16981</v>
      </c>
      <c r="C14" s="83">
        <v>367</v>
      </c>
      <c r="D14" s="83">
        <v>24281</v>
      </c>
      <c r="E14" s="76"/>
      <c r="F14" s="83">
        <v>17448</v>
      </c>
      <c r="G14" s="83">
        <v>394</v>
      </c>
      <c r="H14" s="83">
        <v>24761</v>
      </c>
    </row>
    <row r="15" spans="1:8">
      <c r="A15" s="80" t="s">
        <v>62</v>
      </c>
      <c r="B15" s="83">
        <v>13968</v>
      </c>
      <c r="C15" s="83">
        <v>338</v>
      </c>
      <c r="D15" s="83">
        <v>20342</v>
      </c>
      <c r="E15" s="76"/>
      <c r="F15" s="83">
        <v>13641</v>
      </c>
      <c r="G15" s="83">
        <v>335</v>
      </c>
      <c r="H15" s="83">
        <v>20187</v>
      </c>
    </row>
    <row r="16" spans="1:8">
      <c r="A16" s="80" t="s">
        <v>63</v>
      </c>
      <c r="B16" s="83">
        <v>15226</v>
      </c>
      <c r="C16" s="83">
        <v>295</v>
      </c>
      <c r="D16" s="83">
        <v>21108</v>
      </c>
      <c r="E16" s="76"/>
      <c r="F16" s="83">
        <v>15266</v>
      </c>
      <c r="G16" s="83">
        <v>315</v>
      </c>
      <c r="H16" s="83">
        <v>21228</v>
      </c>
    </row>
    <row r="17" spans="1:8">
      <c r="A17" s="80" t="s">
        <v>64</v>
      </c>
      <c r="B17" s="83">
        <v>15563</v>
      </c>
      <c r="C17" s="83">
        <v>276</v>
      </c>
      <c r="D17" s="83">
        <v>21844</v>
      </c>
      <c r="E17" s="76"/>
      <c r="F17" s="83">
        <v>15574</v>
      </c>
      <c r="G17" s="83">
        <v>287</v>
      </c>
      <c r="H17" s="83">
        <v>21837</v>
      </c>
    </row>
    <row r="18" spans="1:8">
      <c r="A18" s="80" t="s">
        <v>65</v>
      </c>
      <c r="B18" s="83">
        <v>14543</v>
      </c>
      <c r="C18" s="83">
        <v>265</v>
      </c>
      <c r="D18" s="83">
        <v>20445</v>
      </c>
      <c r="E18" s="76"/>
      <c r="F18" s="83">
        <v>14243</v>
      </c>
      <c r="G18" s="83">
        <v>263</v>
      </c>
      <c r="H18" s="83">
        <v>19901</v>
      </c>
    </row>
    <row r="19" spans="1:8">
      <c r="A19" s="80" t="s">
        <v>66</v>
      </c>
      <c r="B19" s="83">
        <v>13637</v>
      </c>
      <c r="C19" s="83">
        <v>232</v>
      </c>
      <c r="D19" s="83">
        <v>19155</v>
      </c>
      <c r="E19" s="76"/>
      <c r="F19" s="83">
        <v>14139</v>
      </c>
      <c r="G19" s="83">
        <v>295</v>
      </c>
      <c r="H19" s="83">
        <v>20021</v>
      </c>
    </row>
    <row r="20" spans="1:8">
      <c r="A20" s="81" t="s">
        <v>67</v>
      </c>
      <c r="B20" s="84">
        <v>175791</v>
      </c>
      <c r="C20" s="84">
        <v>3283</v>
      </c>
      <c r="D20" s="84">
        <v>249175</v>
      </c>
      <c r="E20" s="76"/>
      <c r="F20" s="84">
        <v>174539</v>
      </c>
      <c r="G20" s="84">
        <v>3428</v>
      </c>
      <c r="H20" s="84">
        <v>246920</v>
      </c>
    </row>
    <row r="21" spans="1:8">
      <c r="A21" s="76"/>
      <c r="B21" s="76"/>
      <c r="C21" s="76"/>
      <c r="D21" s="76"/>
      <c r="E21" s="76"/>
      <c r="F21" s="79"/>
      <c r="G21" s="79"/>
      <c r="H21" s="79"/>
    </row>
    <row r="22" spans="1:8">
      <c r="A22" s="230" t="s">
        <v>68</v>
      </c>
      <c r="B22" s="230"/>
      <c r="C22" s="230"/>
      <c r="D22" s="230"/>
      <c r="E22" s="230"/>
      <c r="F22" s="230"/>
      <c r="G22" s="230"/>
      <c r="H22" s="230"/>
    </row>
    <row r="23" spans="1:8">
      <c r="A23" s="78"/>
      <c r="B23" s="79"/>
      <c r="C23" s="79"/>
      <c r="D23" s="79"/>
      <c r="E23" s="76"/>
      <c r="F23" s="79"/>
      <c r="G23" s="79"/>
      <c r="H23" s="79"/>
    </row>
    <row r="24" spans="1:8">
      <c r="A24" s="80" t="s">
        <v>2</v>
      </c>
      <c r="B24" s="83">
        <v>25831</v>
      </c>
      <c r="C24" s="83">
        <v>456</v>
      </c>
      <c r="D24" s="83">
        <v>36179</v>
      </c>
      <c r="E24" s="76"/>
      <c r="F24" s="83">
        <v>25893</v>
      </c>
      <c r="G24" s="83">
        <v>494</v>
      </c>
      <c r="H24" s="83">
        <v>35909</v>
      </c>
    </row>
    <row r="25" spans="1:8">
      <c r="A25" s="80" t="s">
        <v>5</v>
      </c>
      <c r="B25" s="83">
        <v>26520</v>
      </c>
      <c r="C25" s="83">
        <v>422</v>
      </c>
      <c r="D25" s="83">
        <v>36033</v>
      </c>
      <c r="E25" s="76"/>
      <c r="F25" s="83">
        <v>25881</v>
      </c>
      <c r="G25" s="83">
        <v>420</v>
      </c>
      <c r="H25" s="83">
        <v>35527</v>
      </c>
    </row>
    <row r="26" spans="1:8">
      <c r="A26" s="80" t="s">
        <v>6</v>
      </c>
      <c r="B26" s="83">
        <v>26376</v>
      </c>
      <c r="C26" s="83">
        <v>440</v>
      </c>
      <c r="D26" s="83">
        <v>35929</v>
      </c>
      <c r="E26" s="76"/>
      <c r="F26" s="83">
        <v>26715</v>
      </c>
      <c r="G26" s="83">
        <v>435</v>
      </c>
      <c r="H26" s="83">
        <v>36192</v>
      </c>
    </row>
    <row r="27" spans="1:8">
      <c r="A27" s="80" t="s">
        <v>7</v>
      </c>
      <c r="B27" s="83">
        <v>26572</v>
      </c>
      <c r="C27" s="83">
        <v>413</v>
      </c>
      <c r="D27" s="83">
        <v>36282</v>
      </c>
      <c r="E27" s="76"/>
      <c r="F27" s="83">
        <v>26854</v>
      </c>
      <c r="G27" s="83">
        <v>456</v>
      </c>
      <c r="H27" s="83">
        <v>36641</v>
      </c>
    </row>
    <row r="28" spans="1:8">
      <c r="A28" s="80" t="s">
        <v>8</v>
      </c>
      <c r="B28" s="83">
        <v>27937</v>
      </c>
      <c r="C28" s="83">
        <v>502</v>
      </c>
      <c r="D28" s="83">
        <v>38603</v>
      </c>
      <c r="E28" s="76"/>
      <c r="F28" s="83">
        <v>26900</v>
      </c>
      <c r="G28" s="83">
        <v>449</v>
      </c>
      <c r="H28" s="83">
        <v>37110</v>
      </c>
    </row>
    <row r="29" spans="1:8">
      <c r="A29" s="80" t="s">
        <v>9</v>
      </c>
      <c r="B29" s="83">
        <v>24272</v>
      </c>
      <c r="C29" s="83">
        <v>553</v>
      </c>
      <c r="D29" s="83">
        <v>36096</v>
      </c>
      <c r="E29" s="76"/>
      <c r="F29" s="83">
        <v>23711</v>
      </c>
      <c r="G29" s="83">
        <v>597</v>
      </c>
      <c r="H29" s="83">
        <v>35222</v>
      </c>
    </row>
    <row r="30" spans="1:8">
      <c r="A30" s="80" t="s">
        <v>10</v>
      </c>
      <c r="B30" s="83">
        <v>18283</v>
      </c>
      <c r="C30" s="83">
        <v>497</v>
      </c>
      <c r="D30" s="83">
        <v>30053</v>
      </c>
      <c r="E30" s="76"/>
      <c r="F30" s="83">
        <v>18585</v>
      </c>
      <c r="G30" s="83">
        <v>577</v>
      </c>
      <c r="H30" s="83">
        <v>30319</v>
      </c>
    </row>
    <row r="31" spans="1:8">
      <c r="A31" s="81" t="s">
        <v>11</v>
      </c>
      <c r="B31" s="84">
        <v>175791</v>
      </c>
      <c r="C31" s="84">
        <v>3283</v>
      </c>
      <c r="D31" s="84">
        <v>249175</v>
      </c>
      <c r="E31" s="76"/>
      <c r="F31" s="84">
        <v>174539</v>
      </c>
      <c r="G31" s="84">
        <v>3428</v>
      </c>
      <c r="H31" s="84">
        <v>246920</v>
      </c>
    </row>
    <row r="32" spans="1:8">
      <c r="A32" s="76"/>
      <c r="B32" s="76"/>
      <c r="C32" s="76"/>
      <c r="D32" s="76"/>
      <c r="E32" s="76"/>
      <c r="F32" s="79"/>
      <c r="G32" s="79"/>
      <c r="H32" s="79"/>
    </row>
    <row r="33" spans="1:8">
      <c r="A33" s="233" t="s">
        <v>69</v>
      </c>
      <c r="B33" s="233"/>
      <c r="C33" s="233"/>
      <c r="D33" s="233"/>
      <c r="E33" s="233"/>
      <c r="F33" s="233"/>
      <c r="G33" s="233"/>
      <c r="H33" s="233"/>
    </row>
    <row r="34" spans="1:8">
      <c r="A34" s="78"/>
      <c r="B34" s="79"/>
      <c r="C34" s="79"/>
      <c r="D34" s="79"/>
      <c r="E34" s="76"/>
      <c r="F34" s="79"/>
      <c r="G34" s="79"/>
      <c r="H34" s="79"/>
    </row>
    <row r="35" spans="1:8">
      <c r="A35" s="80" t="s">
        <v>70</v>
      </c>
      <c r="B35" s="83">
        <v>20450</v>
      </c>
      <c r="C35" s="83">
        <v>554</v>
      </c>
      <c r="D35" s="83">
        <v>33690</v>
      </c>
      <c r="E35" s="76"/>
      <c r="F35" s="88">
        <v>20881</v>
      </c>
      <c r="G35" s="88">
        <v>652</v>
      </c>
      <c r="H35" s="87">
        <v>34058</v>
      </c>
    </row>
    <row r="36" spans="1:8">
      <c r="A36" s="80" t="s">
        <v>71</v>
      </c>
      <c r="B36" s="83">
        <v>155341</v>
      </c>
      <c r="C36" s="83">
        <v>2729</v>
      </c>
      <c r="D36" s="83">
        <v>215485</v>
      </c>
      <c r="E36" s="76"/>
      <c r="F36" s="88">
        <v>153658</v>
      </c>
      <c r="G36" s="88">
        <v>2776</v>
      </c>
      <c r="H36" s="87">
        <v>212862</v>
      </c>
    </row>
    <row r="37" spans="1:8">
      <c r="A37" s="81" t="s">
        <v>11</v>
      </c>
      <c r="B37" s="84">
        <v>175791</v>
      </c>
      <c r="C37" s="84">
        <v>3283</v>
      </c>
      <c r="D37" s="84">
        <v>249175</v>
      </c>
      <c r="E37" s="76"/>
      <c r="F37" s="84">
        <v>174539</v>
      </c>
      <c r="G37" s="84">
        <v>3428</v>
      </c>
      <c r="H37" s="84">
        <v>246920</v>
      </c>
    </row>
    <row r="38" spans="1:8">
      <c r="A38" s="76"/>
      <c r="B38" s="76"/>
      <c r="C38" s="76"/>
      <c r="D38" s="76"/>
      <c r="E38" s="76"/>
      <c r="F38" s="79"/>
      <c r="G38" s="79"/>
      <c r="H38" s="79"/>
    </row>
    <row r="39" spans="1:8">
      <c r="A39" s="230" t="s">
        <v>72</v>
      </c>
      <c r="B39" s="230"/>
      <c r="C39" s="230"/>
      <c r="D39" s="230"/>
      <c r="E39" s="230"/>
      <c r="F39" s="230"/>
      <c r="G39" s="230"/>
      <c r="H39" s="230"/>
    </row>
    <row r="40" spans="1:8">
      <c r="A40" s="78"/>
      <c r="B40" s="79"/>
      <c r="C40" s="79"/>
      <c r="D40" s="79"/>
      <c r="E40" s="76"/>
      <c r="F40" s="79"/>
      <c r="G40" s="79"/>
      <c r="H40" s="79"/>
    </row>
    <row r="41" spans="1:8">
      <c r="A41" s="80" t="s">
        <v>73</v>
      </c>
      <c r="B41" s="83">
        <v>3272</v>
      </c>
      <c r="C41" s="83">
        <v>121</v>
      </c>
      <c r="D41" s="83">
        <v>5506</v>
      </c>
      <c r="E41" s="76"/>
      <c r="F41" s="83">
        <v>3559</v>
      </c>
      <c r="G41" s="83">
        <v>108</v>
      </c>
      <c r="H41" s="83">
        <v>5684</v>
      </c>
    </row>
    <row r="42" spans="1:8">
      <c r="A42" s="89" t="s">
        <v>74</v>
      </c>
      <c r="B42" s="83">
        <v>2238</v>
      </c>
      <c r="C42" s="83">
        <v>82</v>
      </c>
      <c r="D42" s="83">
        <v>3670</v>
      </c>
      <c r="E42" s="76"/>
      <c r="F42" s="83">
        <v>4279</v>
      </c>
      <c r="G42" s="83">
        <v>100</v>
      </c>
      <c r="H42" s="83">
        <v>6169</v>
      </c>
    </row>
    <row r="43" spans="1:8">
      <c r="A43" s="89" t="s">
        <v>75</v>
      </c>
      <c r="B43" s="83">
        <v>1653</v>
      </c>
      <c r="C43" s="83">
        <v>68</v>
      </c>
      <c r="D43" s="83">
        <v>2649</v>
      </c>
      <c r="E43" s="76"/>
      <c r="F43" s="83">
        <v>1955</v>
      </c>
      <c r="G43" s="83">
        <v>90</v>
      </c>
      <c r="H43" s="83">
        <v>3035</v>
      </c>
    </row>
    <row r="44" spans="1:8">
      <c r="A44" s="89" t="s">
        <v>76</v>
      </c>
      <c r="B44" s="83">
        <v>1385</v>
      </c>
      <c r="C44" s="83">
        <v>70</v>
      </c>
      <c r="D44" s="83">
        <v>2226</v>
      </c>
      <c r="E44" s="76"/>
      <c r="F44" s="83">
        <v>1519</v>
      </c>
      <c r="G44" s="83">
        <v>85</v>
      </c>
      <c r="H44" s="83">
        <v>2496</v>
      </c>
    </row>
    <row r="45" spans="1:8">
      <c r="A45" s="89" t="s">
        <v>77</v>
      </c>
      <c r="B45" s="83">
        <v>1233</v>
      </c>
      <c r="C45" s="83">
        <v>76</v>
      </c>
      <c r="D45" s="83">
        <v>1951</v>
      </c>
      <c r="E45" s="76"/>
      <c r="F45" s="83">
        <v>1373</v>
      </c>
      <c r="G45" s="83">
        <v>72</v>
      </c>
      <c r="H45" s="83">
        <v>2205</v>
      </c>
    </row>
    <row r="46" spans="1:8">
      <c r="A46" s="89" t="s">
        <v>78</v>
      </c>
      <c r="B46" s="83">
        <v>1826</v>
      </c>
      <c r="C46" s="83">
        <v>84</v>
      </c>
      <c r="D46" s="83">
        <v>2797</v>
      </c>
      <c r="E46" s="76"/>
      <c r="F46" s="83">
        <v>1838</v>
      </c>
      <c r="G46" s="83">
        <v>91</v>
      </c>
      <c r="H46" s="83">
        <v>2727</v>
      </c>
    </row>
    <row r="47" spans="1:8">
      <c r="A47" s="89" t="s">
        <v>79</v>
      </c>
      <c r="B47" s="83">
        <v>3061</v>
      </c>
      <c r="C47" s="83">
        <v>110</v>
      </c>
      <c r="D47" s="83">
        <v>4231</v>
      </c>
      <c r="E47" s="76"/>
      <c r="F47" s="83">
        <v>3009</v>
      </c>
      <c r="G47" s="83">
        <v>126</v>
      </c>
      <c r="H47" s="83">
        <v>4120</v>
      </c>
    </row>
    <row r="48" spans="1:8">
      <c r="A48" s="89" t="s">
        <v>80</v>
      </c>
      <c r="B48" s="83">
        <v>8407</v>
      </c>
      <c r="C48" s="83">
        <v>133</v>
      </c>
      <c r="D48" s="83">
        <v>11139</v>
      </c>
      <c r="E48" s="76"/>
      <c r="F48" s="83">
        <v>8262</v>
      </c>
      <c r="G48" s="83">
        <v>132</v>
      </c>
      <c r="H48" s="83">
        <v>11044</v>
      </c>
    </row>
    <row r="49" spans="1:8">
      <c r="A49" s="89" t="s">
        <v>81</v>
      </c>
      <c r="B49" s="83">
        <v>11361</v>
      </c>
      <c r="C49" s="83">
        <v>158</v>
      </c>
      <c r="D49" s="83">
        <v>14933</v>
      </c>
      <c r="E49" s="76"/>
      <c r="F49" s="83">
        <v>11272</v>
      </c>
      <c r="G49" s="83">
        <v>149</v>
      </c>
      <c r="H49" s="83">
        <v>15000</v>
      </c>
    </row>
    <row r="50" spans="1:8">
      <c r="A50" s="89" t="s">
        <v>82</v>
      </c>
      <c r="B50" s="83">
        <v>10530</v>
      </c>
      <c r="C50" s="83">
        <v>167</v>
      </c>
      <c r="D50" s="83">
        <v>13756</v>
      </c>
      <c r="E50" s="76"/>
      <c r="F50" s="83">
        <v>10500</v>
      </c>
      <c r="G50" s="83">
        <v>172</v>
      </c>
      <c r="H50" s="83">
        <v>13941</v>
      </c>
    </row>
    <row r="51" spans="1:8">
      <c r="A51" s="89" t="s">
        <v>83</v>
      </c>
      <c r="B51" s="83">
        <v>10957</v>
      </c>
      <c r="C51" s="83">
        <v>157</v>
      </c>
      <c r="D51" s="83">
        <v>14647</v>
      </c>
      <c r="E51" s="76"/>
      <c r="F51" s="83">
        <v>10845</v>
      </c>
      <c r="G51" s="83">
        <v>171</v>
      </c>
      <c r="H51" s="83">
        <v>14334</v>
      </c>
    </row>
    <row r="52" spans="1:8">
      <c r="A52" s="89" t="s">
        <v>84</v>
      </c>
      <c r="B52" s="83">
        <v>11216</v>
      </c>
      <c r="C52" s="83">
        <v>173</v>
      </c>
      <c r="D52" s="83">
        <v>15232</v>
      </c>
      <c r="E52" s="76"/>
      <c r="F52" s="83">
        <v>11412</v>
      </c>
      <c r="G52" s="83">
        <v>180</v>
      </c>
      <c r="H52" s="83">
        <v>15518</v>
      </c>
    </row>
    <row r="53" spans="1:8">
      <c r="A53" s="89" t="s">
        <v>85</v>
      </c>
      <c r="B53" s="83">
        <v>11792</v>
      </c>
      <c r="C53" s="83">
        <v>156</v>
      </c>
      <c r="D53" s="83">
        <v>16233</v>
      </c>
      <c r="E53" s="76"/>
      <c r="F53" s="83">
        <v>11289</v>
      </c>
      <c r="G53" s="83">
        <v>177</v>
      </c>
      <c r="H53" s="83">
        <v>15562</v>
      </c>
    </row>
    <row r="54" spans="1:8">
      <c r="A54" s="89" t="s">
        <v>86</v>
      </c>
      <c r="B54" s="83">
        <v>10809</v>
      </c>
      <c r="C54" s="83">
        <v>162</v>
      </c>
      <c r="D54" s="83">
        <v>15257</v>
      </c>
      <c r="E54" s="76"/>
      <c r="F54" s="83">
        <v>10416</v>
      </c>
      <c r="G54" s="83">
        <v>150</v>
      </c>
      <c r="H54" s="83">
        <v>14581</v>
      </c>
    </row>
    <row r="55" spans="1:8">
      <c r="A55" s="89" t="s">
        <v>87</v>
      </c>
      <c r="B55" s="83">
        <v>10266</v>
      </c>
      <c r="C55" s="83">
        <v>147</v>
      </c>
      <c r="D55" s="83">
        <v>14347</v>
      </c>
      <c r="E55" s="76"/>
      <c r="F55" s="83">
        <v>9718</v>
      </c>
      <c r="G55" s="83">
        <v>163</v>
      </c>
      <c r="H55" s="83">
        <v>13675</v>
      </c>
    </row>
    <row r="56" spans="1:8">
      <c r="A56" s="89" t="s">
        <v>88</v>
      </c>
      <c r="B56" s="83">
        <v>10703</v>
      </c>
      <c r="C56" s="83">
        <v>187</v>
      </c>
      <c r="D56" s="83">
        <v>15430</v>
      </c>
      <c r="E56" s="76"/>
      <c r="F56" s="83">
        <v>10137</v>
      </c>
      <c r="G56" s="83">
        <v>182</v>
      </c>
      <c r="H56" s="83">
        <v>14498</v>
      </c>
    </row>
    <row r="57" spans="1:8">
      <c r="A57" s="89" t="s">
        <v>89</v>
      </c>
      <c r="B57" s="83">
        <v>11061</v>
      </c>
      <c r="C57" s="83">
        <v>180</v>
      </c>
      <c r="D57" s="83">
        <v>16054</v>
      </c>
      <c r="E57" s="76"/>
      <c r="F57" s="83">
        <v>10864</v>
      </c>
      <c r="G57" s="83">
        <v>193</v>
      </c>
      <c r="H57" s="83">
        <v>15585</v>
      </c>
    </row>
    <row r="58" spans="1:8">
      <c r="A58" s="89" t="s">
        <v>90</v>
      </c>
      <c r="B58" s="83">
        <v>13798</v>
      </c>
      <c r="C58" s="83">
        <v>216</v>
      </c>
      <c r="D58" s="83">
        <v>19721</v>
      </c>
      <c r="E58" s="76"/>
      <c r="F58" s="83">
        <v>13304</v>
      </c>
      <c r="G58" s="83">
        <v>240</v>
      </c>
      <c r="H58" s="83">
        <v>18767</v>
      </c>
    </row>
    <row r="59" spans="1:8">
      <c r="A59" s="89" t="s">
        <v>91</v>
      </c>
      <c r="B59" s="83">
        <v>13074</v>
      </c>
      <c r="C59" s="83">
        <v>206</v>
      </c>
      <c r="D59" s="83">
        <v>18628</v>
      </c>
      <c r="E59" s="76"/>
      <c r="F59" s="83">
        <v>12591</v>
      </c>
      <c r="G59" s="83">
        <v>220</v>
      </c>
      <c r="H59" s="83">
        <v>18017</v>
      </c>
    </row>
    <row r="60" spans="1:8">
      <c r="A60" s="89" t="s">
        <v>92</v>
      </c>
      <c r="B60" s="83">
        <v>9684</v>
      </c>
      <c r="C60" s="83">
        <v>186</v>
      </c>
      <c r="D60" s="83">
        <v>13854</v>
      </c>
      <c r="E60" s="76"/>
      <c r="F60" s="83">
        <v>9182</v>
      </c>
      <c r="G60" s="83">
        <v>174</v>
      </c>
      <c r="H60" s="83">
        <v>13265</v>
      </c>
    </row>
    <row r="61" spans="1:8">
      <c r="A61" s="89" t="s">
        <v>93</v>
      </c>
      <c r="B61" s="83">
        <v>6285</v>
      </c>
      <c r="C61" s="83">
        <v>126</v>
      </c>
      <c r="D61" s="83">
        <v>9444</v>
      </c>
      <c r="E61" s="76"/>
      <c r="F61" s="83">
        <v>6286</v>
      </c>
      <c r="G61" s="83">
        <v>137</v>
      </c>
      <c r="H61" s="83">
        <v>9496</v>
      </c>
    </row>
    <row r="62" spans="1:8">
      <c r="A62" s="89" t="s">
        <v>94</v>
      </c>
      <c r="B62" s="83">
        <v>4239</v>
      </c>
      <c r="C62" s="83">
        <v>114</v>
      </c>
      <c r="D62" s="83">
        <v>6437</v>
      </c>
      <c r="E62" s="76"/>
      <c r="F62" s="83">
        <v>4276</v>
      </c>
      <c r="G62" s="83">
        <v>114</v>
      </c>
      <c r="H62" s="83">
        <v>6645</v>
      </c>
    </row>
    <row r="63" spans="1:8">
      <c r="A63" s="89" t="s">
        <v>95</v>
      </c>
      <c r="B63" s="83">
        <v>3460</v>
      </c>
      <c r="C63" s="83">
        <v>125</v>
      </c>
      <c r="D63" s="83">
        <v>5437</v>
      </c>
      <c r="E63" s="76"/>
      <c r="F63" s="83">
        <v>3346</v>
      </c>
      <c r="G63" s="83">
        <v>106</v>
      </c>
      <c r="H63" s="83">
        <v>5330</v>
      </c>
    </row>
    <row r="64" spans="1:8">
      <c r="A64" s="89" t="s">
        <v>96</v>
      </c>
      <c r="B64" s="83">
        <v>3107</v>
      </c>
      <c r="C64" s="83">
        <v>76</v>
      </c>
      <c r="D64" s="83">
        <v>5085</v>
      </c>
      <c r="E64" s="76"/>
      <c r="F64" s="83">
        <v>2857</v>
      </c>
      <c r="G64" s="83">
        <v>94</v>
      </c>
      <c r="H64" s="83">
        <v>4647</v>
      </c>
    </row>
    <row r="65" spans="1:8" ht="17.7">
      <c r="A65" s="80" t="s">
        <v>97</v>
      </c>
      <c r="B65" s="83">
        <v>374</v>
      </c>
      <c r="C65" s="83">
        <v>3</v>
      </c>
      <c r="D65" s="83">
        <v>511</v>
      </c>
      <c r="E65" s="76"/>
      <c r="F65" s="83">
        <v>450</v>
      </c>
      <c r="G65" s="83">
        <v>2</v>
      </c>
      <c r="H65" s="83">
        <v>579</v>
      </c>
    </row>
    <row r="66" spans="1:8">
      <c r="A66" s="81" t="s">
        <v>11</v>
      </c>
      <c r="B66" s="84">
        <v>175791</v>
      </c>
      <c r="C66" s="84">
        <v>3283</v>
      </c>
      <c r="D66" s="84">
        <v>249175</v>
      </c>
      <c r="E66" s="76"/>
      <c r="F66" s="84">
        <v>174539</v>
      </c>
      <c r="G66" s="84">
        <v>3428</v>
      </c>
      <c r="H66" s="84">
        <v>246920</v>
      </c>
    </row>
    <row r="67" spans="1:8">
      <c r="A67" s="82"/>
      <c r="B67" s="82"/>
      <c r="C67" s="82"/>
      <c r="D67" s="82"/>
      <c r="E67" s="76"/>
      <c r="F67" s="82"/>
      <c r="G67" s="82"/>
      <c r="H67" s="82"/>
    </row>
    <row r="69" spans="1:8">
      <c r="A69" s="229" t="s">
        <v>98</v>
      </c>
      <c r="B69" s="229"/>
      <c r="C69" s="229"/>
      <c r="D69" s="229"/>
      <c r="E69" s="229"/>
      <c r="F69" s="229"/>
      <c r="G69" s="229"/>
      <c r="H69" s="229"/>
    </row>
    <row r="70" spans="1:8">
      <c r="A70" s="229"/>
      <c r="B70" s="229"/>
      <c r="C70" s="229"/>
      <c r="D70" s="229"/>
      <c r="E70" s="229"/>
      <c r="F70" s="229"/>
      <c r="G70" s="229"/>
      <c r="H70" s="229"/>
    </row>
  </sheetData>
  <mergeCells count="6">
    <mergeCell ref="A69:H70"/>
    <mergeCell ref="A39:H39"/>
    <mergeCell ref="A6:H6"/>
    <mergeCell ref="A3:A4"/>
    <mergeCell ref="A22:H22"/>
    <mergeCell ref="A33:H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I2" sqref="I2"/>
    </sheetView>
  </sheetViews>
  <sheetFormatPr defaultRowHeight="14.3"/>
  <sheetData>
    <row r="1" spans="1:14" ht="14.95" thickBot="1">
      <c r="A1" s="241" t="s">
        <v>101</v>
      </c>
      <c r="B1" s="242"/>
      <c r="C1" s="242"/>
      <c r="D1" s="242"/>
      <c r="E1" s="242"/>
      <c r="F1" s="242"/>
      <c r="G1" s="99"/>
      <c r="H1">
        <v>2016</v>
      </c>
      <c r="I1" t="s">
        <v>106</v>
      </c>
    </row>
    <row r="2" spans="1:14" ht="19.7" thickBot="1">
      <c r="A2" s="243" t="s">
        <v>37</v>
      </c>
      <c r="B2" s="244"/>
      <c r="C2" s="100" t="s">
        <v>38</v>
      </c>
      <c r="D2" s="101" t="s">
        <v>39</v>
      </c>
      <c r="E2" s="101" t="s">
        <v>40</v>
      </c>
      <c r="F2" s="102" t="s">
        <v>41</v>
      </c>
      <c r="G2" s="99"/>
    </row>
    <row r="3" spans="1:14" ht="14.95" thickBot="1">
      <c r="A3" s="245" t="s">
        <v>42</v>
      </c>
      <c r="B3" s="103" t="s">
        <v>2</v>
      </c>
      <c r="C3" s="104">
        <v>437</v>
      </c>
      <c r="D3" s="105">
        <v>14.074074074074074</v>
      </c>
      <c r="E3" s="105">
        <v>14.074074074074074</v>
      </c>
      <c r="F3" s="106">
        <v>14.074074074074074</v>
      </c>
      <c r="G3" s="99"/>
    </row>
    <row r="4" spans="1:14">
      <c r="A4" s="246"/>
      <c r="B4" s="107" t="s">
        <v>5</v>
      </c>
      <c r="C4" s="108">
        <v>404</v>
      </c>
      <c r="D4" s="109">
        <v>13.011272141706925</v>
      </c>
      <c r="E4" s="109">
        <v>13.011272141706925</v>
      </c>
      <c r="F4" s="110">
        <v>27.085346215780998</v>
      </c>
      <c r="G4" s="99"/>
    </row>
    <row r="5" spans="1:14">
      <c r="A5" s="246"/>
      <c r="B5" s="107" t="s">
        <v>6</v>
      </c>
      <c r="C5" s="108">
        <v>428</v>
      </c>
      <c r="D5" s="109">
        <v>13.784219001610307</v>
      </c>
      <c r="E5" s="109">
        <v>13.784219001610307</v>
      </c>
      <c r="F5" s="110">
        <v>40.869565217391305</v>
      </c>
      <c r="G5" s="99"/>
    </row>
    <row r="6" spans="1:14">
      <c r="A6" s="246"/>
      <c r="B6" s="107" t="s">
        <v>7</v>
      </c>
      <c r="C6" s="108">
        <v>401</v>
      </c>
      <c r="D6" s="109">
        <v>12.914653784219002</v>
      </c>
      <c r="E6" s="109">
        <v>12.914653784219002</v>
      </c>
      <c r="F6" s="110">
        <v>53.784219001610303</v>
      </c>
      <c r="G6" s="99"/>
    </row>
    <row r="7" spans="1:14">
      <c r="A7" s="246"/>
      <c r="B7" s="107" t="s">
        <v>8</v>
      </c>
      <c r="C7" s="108">
        <v>466</v>
      </c>
      <c r="D7" s="109">
        <v>15.008051529790661</v>
      </c>
      <c r="E7" s="109">
        <v>15.008051529790661</v>
      </c>
      <c r="F7" s="110">
        <v>68.792270531400973</v>
      </c>
      <c r="G7" s="99"/>
    </row>
    <row r="8" spans="1:14">
      <c r="A8" s="246"/>
      <c r="B8" s="107" t="s">
        <v>9</v>
      </c>
      <c r="C8" s="108">
        <v>517</v>
      </c>
      <c r="D8" s="109">
        <v>16.650563607085349</v>
      </c>
      <c r="E8" s="109">
        <v>16.650563607085349</v>
      </c>
      <c r="F8" s="110">
        <v>85.442834138486319</v>
      </c>
      <c r="G8" s="99"/>
    </row>
    <row r="9" spans="1:14">
      <c r="A9" s="246"/>
      <c r="B9" s="107" t="s">
        <v>10</v>
      </c>
      <c r="C9" s="108">
        <v>452</v>
      </c>
      <c r="D9" s="109">
        <v>14.557165861513688</v>
      </c>
      <c r="E9" s="109">
        <v>14.557165861513688</v>
      </c>
      <c r="F9" s="110">
        <v>100</v>
      </c>
      <c r="G9" s="99"/>
    </row>
    <row r="10" spans="1:14" ht="14.95" thickBot="1">
      <c r="A10" s="247"/>
      <c r="B10" s="111" t="s">
        <v>11</v>
      </c>
      <c r="C10" s="112">
        <v>3105</v>
      </c>
      <c r="D10" s="113">
        <v>100</v>
      </c>
      <c r="E10" s="113">
        <v>100</v>
      </c>
      <c r="F10" s="114"/>
      <c r="G10" s="99"/>
    </row>
    <row r="15" spans="1:14">
      <c r="A15" t="s">
        <v>105</v>
      </c>
      <c r="H15" t="s">
        <v>104</v>
      </c>
    </row>
    <row r="16" spans="1:14" ht="14.95" thickBot="1">
      <c r="A16" s="237" t="s">
        <v>103</v>
      </c>
      <c r="B16" s="238"/>
      <c r="C16" s="238"/>
      <c r="D16" s="238"/>
      <c r="E16" s="238"/>
      <c r="F16" s="238"/>
      <c r="G16" s="127"/>
      <c r="H16" s="237" t="s">
        <v>103</v>
      </c>
      <c r="I16" s="238"/>
      <c r="J16" s="238"/>
      <c r="K16" s="238"/>
      <c r="L16" s="238"/>
      <c r="M16" s="238"/>
      <c r="N16" s="127"/>
    </row>
    <row r="17" spans="1:14" ht="19.7" thickBot="1">
      <c r="A17" s="239" t="s">
        <v>37</v>
      </c>
      <c r="B17" s="240"/>
      <c r="C17" s="128" t="s">
        <v>38</v>
      </c>
      <c r="D17" s="129" t="s">
        <v>39</v>
      </c>
      <c r="E17" s="129" t="s">
        <v>40</v>
      </c>
      <c r="F17" s="130" t="s">
        <v>41</v>
      </c>
      <c r="G17" s="127"/>
      <c r="H17" s="239" t="s">
        <v>37</v>
      </c>
      <c r="I17" s="240"/>
      <c r="J17" s="128" t="s">
        <v>38</v>
      </c>
      <c r="K17" s="129" t="s">
        <v>39</v>
      </c>
      <c r="L17" s="129" t="s">
        <v>40</v>
      </c>
      <c r="M17" s="130" t="s">
        <v>41</v>
      </c>
      <c r="N17" s="127"/>
    </row>
    <row r="18" spans="1:14" ht="14.95" thickBot="1">
      <c r="A18" s="234" t="s">
        <v>42</v>
      </c>
      <c r="B18" s="131" t="s">
        <v>2</v>
      </c>
      <c r="C18" s="132">
        <v>466</v>
      </c>
      <c r="D18" s="133">
        <v>14.663310258023914</v>
      </c>
      <c r="E18" s="133">
        <v>14.663310258023914</v>
      </c>
      <c r="F18" s="134">
        <v>14.663310258023914</v>
      </c>
      <c r="G18" s="127"/>
      <c r="H18" s="234" t="s">
        <v>42</v>
      </c>
      <c r="I18" s="131" t="s">
        <v>2</v>
      </c>
      <c r="J18" s="132">
        <v>26004</v>
      </c>
      <c r="K18" s="133">
        <v>14.865119788719108</v>
      </c>
      <c r="L18" s="133">
        <v>14.865119788719108</v>
      </c>
      <c r="M18" s="134">
        <v>14.865119788719108</v>
      </c>
      <c r="N18" s="127"/>
    </row>
    <row r="19" spans="1:14">
      <c r="A19" s="235"/>
      <c r="B19" s="135" t="s">
        <v>5</v>
      </c>
      <c r="C19" s="136">
        <v>406</v>
      </c>
      <c r="D19" s="137">
        <v>12.77533039647577</v>
      </c>
      <c r="E19" s="137">
        <v>12.77533039647577</v>
      </c>
      <c r="F19" s="138">
        <v>27.438640654499686</v>
      </c>
      <c r="G19" s="127"/>
      <c r="H19" s="235"/>
      <c r="I19" s="135" t="s">
        <v>5</v>
      </c>
      <c r="J19" s="136">
        <v>25961</v>
      </c>
      <c r="K19" s="137">
        <v>14.840538949197693</v>
      </c>
      <c r="L19" s="137">
        <v>14.840538949197693</v>
      </c>
      <c r="M19" s="138">
        <v>29.705658737916803</v>
      </c>
      <c r="N19" s="127"/>
    </row>
    <row r="20" spans="1:14">
      <c r="A20" s="235"/>
      <c r="B20" s="135" t="s">
        <v>6</v>
      </c>
      <c r="C20" s="136">
        <v>424</v>
      </c>
      <c r="D20" s="137">
        <v>13.341724354940215</v>
      </c>
      <c r="E20" s="137">
        <v>13.341724354940215</v>
      </c>
      <c r="F20" s="138">
        <v>40.780365009439898</v>
      </c>
      <c r="G20" s="127"/>
      <c r="H20" s="235"/>
      <c r="I20" s="135" t="s">
        <v>6</v>
      </c>
      <c r="J20" s="136">
        <v>26502</v>
      </c>
      <c r="K20" s="137">
        <v>15.14980020922296</v>
      </c>
      <c r="L20" s="137">
        <v>15.14980020922296</v>
      </c>
      <c r="M20" s="138">
        <v>44.855458947139766</v>
      </c>
      <c r="N20" s="127"/>
    </row>
    <row r="21" spans="1:14">
      <c r="A21" s="235"/>
      <c r="B21" s="135" t="s">
        <v>7</v>
      </c>
      <c r="C21" s="136">
        <v>454</v>
      </c>
      <c r="D21" s="137">
        <v>14.285714285714285</v>
      </c>
      <c r="E21" s="137">
        <v>14.285714285714285</v>
      </c>
      <c r="F21" s="138">
        <v>55.066079295154182</v>
      </c>
      <c r="G21" s="127"/>
      <c r="H21" s="235"/>
      <c r="I21" s="135" t="s">
        <v>7</v>
      </c>
      <c r="J21" s="136">
        <v>26638</v>
      </c>
      <c r="K21" s="137">
        <v>15.227544259802325</v>
      </c>
      <c r="L21" s="137">
        <v>15.227544259802325</v>
      </c>
      <c r="M21" s="138">
        <v>60.083003206942088</v>
      </c>
      <c r="N21" s="127"/>
    </row>
    <row r="22" spans="1:14">
      <c r="A22" s="235"/>
      <c r="B22" s="135" t="s">
        <v>8</v>
      </c>
      <c r="C22" s="136">
        <v>424</v>
      </c>
      <c r="D22" s="137">
        <v>13.341724354940215</v>
      </c>
      <c r="E22" s="137">
        <v>13.341724354940215</v>
      </c>
      <c r="F22" s="138">
        <v>68.407803650094394</v>
      </c>
      <c r="G22" s="127"/>
      <c r="H22" s="235"/>
      <c r="I22" s="135" t="s">
        <v>8</v>
      </c>
      <c r="J22" s="136">
        <v>27057</v>
      </c>
      <c r="K22" s="137">
        <v>15.467064533278455</v>
      </c>
      <c r="L22" s="137">
        <v>15.467064533278455</v>
      </c>
      <c r="M22" s="138">
        <v>75.550067740220541</v>
      </c>
      <c r="N22" s="127"/>
    </row>
    <row r="23" spans="1:14">
      <c r="A23" s="235"/>
      <c r="B23" s="135" t="s">
        <v>9</v>
      </c>
      <c r="C23" s="136">
        <v>508</v>
      </c>
      <c r="D23" s="137">
        <v>15.984896161107615</v>
      </c>
      <c r="E23" s="137">
        <v>15.984896161107615</v>
      </c>
      <c r="F23" s="138">
        <v>84.392699811202007</v>
      </c>
      <c r="G23" s="127"/>
      <c r="H23" s="235"/>
      <c r="I23" s="135" t="s">
        <v>9</v>
      </c>
      <c r="J23" s="136">
        <v>23518</v>
      </c>
      <c r="K23" s="137">
        <v>13.444004275922783</v>
      </c>
      <c r="L23" s="137">
        <v>13.444004275922783</v>
      </c>
      <c r="M23" s="138">
        <v>88.994072016143321</v>
      </c>
      <c r="N23" s="127"/>
    </row>
    <row r="24" spans="1:14">
      <c r="A24" s="235"/>
      <c r="B24" s="135" t="s">
        <v>10</v>
      </c>
      <c r="C24" s="136">
        <v>496</v>
      </c>
      <c r="D24" s="137">
        <v>15.607300188797987</v>
      </c>
      <c r="E24" s="137">
        <v>15.607300188797987</v>
      </c>
      <c r="F24" s="138">
        <v>100</v>
      </c>
      <c r="G24" s="127"/>
      <c r="H24" s="235"/>
      <c r="I24" s="135" t="s">
        <v>10</v>
      </c>
      <c r="J24" s="136">
        <v>19253</v>
      </c>
      <c r="K24" s="137">
        <v>11.005927983856676</v>
      </c>
      <c r="L24" s="137">
        <v>11.005927983856676</v>
      </c>
      <c r="M24" s="138">
        <v>100</v>
      </c>
      <c r="N24" s="127"/>
    </row>
    <row r="25" spans="1:14" ht="14.95" thickBot="1">
      <c r="A25" s="236"/>
      <c r="B25" s="139" t="s">
        <v>11</v>
      </c>
      <c r="C25" s="140">
        <v>3178</v>
      </c>
      <c r="D25" s="141">
        <v>100</v>
      </c>
      <c r="E25" s="141">
        <v>100</v>
      </c>
      <c r="F25" s="142"/>
      <c r="G25" s="127"/>
      <c r="H25" s="236"/>
      <c r="I25" s="139" t="s">
        <v>11</v>
      </c>
      <c r="J25" s="140">
        <v>174933</v>
      </c>
      <c r="K25" s="141">
        <v>100</v>
      </c>
      <c r="L25" s="141">
        <v>100</v>
      </c>
      <c r="M25" s="142"/>
      <c r="N25" s="127"/>
    </row>
  </sheetData>
  <mergeCells count="9">
    <mergeCell ref="H18:H25"/>
    <mergeCell ref="A16:F16"/>
    <mergeCell ref="A17:B17"/>
    <mergeCell ref="A18:A25"/>
    <mergeCell ref="A1:F1"/>
    <mergeCell ref="A2:B2"/>
    <mergeCell ref="A3:A10"/>
    <mergeCell ref="H16:M16"/>
    <mergeCell ref="H17:I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O17" sqref="O17"/>
    </sheetView>
  </sheetViews>
  <sheetFormatPr defaultRowHeight="14.3"/>
  <sheetData>
    <row r="1" spans="1:15" ht="14.95" thickBot="1">
      <c r="A1" s="251" t="s">
        <v>103</v>
      </c>
      <c r="B1" s="252"/>
      <c r="C1" s="252"/>
      <c r="D1" s="252"/>
      <c r="E1" s="252"/>
      <c r="F1" s="252"/>
      <c r="G1" s="145" t="s">
        <v>51</v>
      </c>
      <c r="I1" s="251" t="s">
        <v>103</v>
      </c>
      <c r="J1" s="252"/>
      <c r="K1" s="252"/>
      <c r="L1" s="252"/>
      <c r="M1" s="252"/>
      <c r="N1" s="252"/>
      <c r="O1" s="145" t="s">
        <v>52</v>
      </c>
    </row>
    <row r="2" spans="1:15" ht="19.7" thickBot="1">
      <c r="A2" s="253" t="s">
        <v>37</v>
      </c>
      <c r="B2" s="254"/>
      <c r="C2" s="146" t="s">
        <v>38</v>
      </c>
      <c r="D2" s="147" t="s">
        <v>39</v>
      </c>
      <c r="E2" s="147" t="s">
        <v>40</v>
      </c>
      <c r="F2" s="148" t="s">
        <v>41</v>
      </c>
      <c r="G2" s="145">
        <v>2018</v>
      </c>
      <c r="I2" s="253" t="s">
        <v>37</v>
      </c>
      <c r="J2" s="254"/>
      <c r="K2" s="146" t="s">
        <v>38</v>
      </c>
      <c r="L2" s="147" t="s">
        <v>39</v>
      </c>
      <c r="M2" s="147" t="s">
        <v>40</v>
      </c>
      <c r="N2" s="148" t="s">
        <v>41</v>
      </c>
      <c r="O2" s="145"/>
    </row>
    <row r="3" spans="1:15" ht="14.95" thickBot="1">
      <c r="A3" s="248" t="s">
        <v>42</v>
      </c>
      <c r="B3" s="149" t="s">
        <v>108</v>
      </c>
      <c r="C3" s="150">
        <v>25558</v>
      </c>
      <c r="D3" s="151">
        <v>14.811681048721262</v>
      </c>
      <c r="E3" s="151">
        <v>14.811681048721262</v>
      </c>
      <c r="F3" s="152">
        <v>14.811681048721262</v>
      </c>
      <c r="G3" s="145"/>
      <c r="I3" s="248" t="s">
        <v>42</v>
      </c>
      <c r="J3" s="149" t="s">
        <v>108</v>
      </c>
      <c r="K3" s="150">
        <v>449</v>
      </c>
      <c r="L3" s="151">
        <v>13.467306538692261</v>
      </c>
      <c r="M3" s="151">
        <v>13.467306538692261</v>
      </c>
      <c r="N3" s="152">
        <v>13.467306538692261</v>
      </c>
      <c r="O3" s="145"/>
    </row>
    <row r="4" spans="1:15">
      <c r="A4" s="249"/>
      <c r="B4" s="153" t="s">
        <v>109</v>
      </c>
      <c r="C4" s="154">
        <v>25686</v>
      </c>
      <c r="D4" s="155">
        <v>14.885861155702884</v>
      </c>
      <c r="E4" s="155">
        <v>14.885861155702884</v>
      </c>
      <c r="F4" s="156">
        <v>29.697542204424149</v>
      </c>
      <c r="G4" s="145"/>
      <c r="I4" s="249"/>
      <c r="J4" s="153" t="s">
        <v>109</v>
      </c>
      <c r="K4" s="154">
        <v>484</v>
      </c>
      <c r="L4" s="155">
        <v>14.517096580683864</v>
      </c>
      <c r="M4" s="155">
        <v>14.517096580683864</v>
      </c>
      <c r="N4" s="156">
        <v>27.984403119376122</v>
      </c>
      <c r="O4" s="145"/>
    </row>
    <row r="5" spans="1:15">
      <c r="A5" s="249"/>
      <c r="B5" s="153" t="s">
        <v>110</v>
      </c>
      <c r="C5" s="154">
        <v>25896</v>
      </c>
      <c r="D5" s="155">
        <v>15.007562893719612</v>
      </c>
      <c r="E5" s="155">
        <v>15.007562893719612</v>
      </c>
      <c r="F5" s="156">
        <v>44.705105098143761</v>
      </c>
      <c r="G5" s="145"/>
      <c r="I5" s="249"/>
      <c r="J5" s="153" t="s">
        <v>110</v>
      </c>
      <c r="K5" s="154">
        <v>487</v>
      </c>
      <c r="L5" s="155">
        <v>14.607078584283142</v>
      </c>
      <c r="M5" s="155">
        <v>14.607078584283142</v>
      </c>
      <c r="N5" s="156">
        <v>42.591481703659269</v>
      </c>
      <c r="O5" s="145"/>
    </row>
    <row r="6" spans="1:15">
      <c r="A6" s="249"/>
      <c r="B6" s="153" t="s">
        <v>111</v>
      </c>
      <c r="C6" s="154">
        <v>26238</v>
      </c>
      <c r="D6" s="155">
        <v>15.205762867061134</v>
      </c>
      <c r="E6" s="155">
        <v>15.205762867061134</v>
      </c>
      <c r="F6" s="156">
        <v>59.910867965204893</v>
      </c>
      <c r="G6" s="145"/>
      <c r="I6" s="249"/>
      <c r="J6" s="153" t="s">
        <v>111</v>
      </c>
      <c r="K6" s="154">
        <v>448</v>
      </c>
      <c r="L6" s="155">
        <v>13.437312537492502</v>
      </c>
      <c r="M6" s="155">
        <v>13.437312537492502</v>
      </c>
      <c r="N6" s="156">
        <v>56.028794241151772</v>
      </c>
      <c r="O6" s="145"/>
    </row>
    <row r="7" spans="1:15">
      <c r="A7" s="249"/>
      <c r="B7" s="153" t="s">
        <v>112</v>
      </c>
      <c r="C7" s="154">
        <v>27057</v>
      </c>
      <c r="D7" s="155">
        <v>15.680399645326363</v>
      </c>
      <c r="E7" s="155">
        <v>15.680399645326363</v>
      </c>
      <c r="F7" s="156">
        <v>75.591267610531247</v>
      </c>
      <c r="G7" s="145"/>
      <c r="I7" s="249"/>
      <c r="J7" s="153" t="s">
        <v>112</v>
      </c>
      <c r="K7" s="154">
        <v>444</v>
      </c>
      <c r="L7" s="155">
        <v>13.31733653269346</v>
      </c>
      <c r="M7" s="155">
        <v>13.31733653269346</v>
      </c>
      <c r="N7" s="156">
        <v>69.346130773845232</v>
      </c>
      <c r="O7" s="145"/>
    </row>
    <row r="8" spans="1:15">
      <c r="A8" s="249"/>
      <c r="B8" s="153" t="s">
        <v>113</v>
      </c>
      <c r="C8" s="154">
        <v>23508</v>
      </c>
      <c r="D8" s="155">
        <v>13.623640272843707</v>
      </c>
      <c r="E8" s="155">
        <v>13.623640272843707</v>
      </c>
      <c r="F8" s="156">
        <v>89.214907883374963</v>
      </c>
      <c r="G8" s="145"/>
      <c r="I8" s="249"/>
      <c r="J8" s="153" t="s">
        <v>113</v>
      </c>
      <c r="K8" s="154">
        <v>492</v>
      </c>
      <c r="L8" s="155">
        <v>14.757048590281943</v>
      </c>
      <c r="M8" s="155">
        <v>14.757048590281943</v>
      </c>
      <c r="N8" s="156">
        <v>84.103179364127172</v>
      </c>
      <c r="O8" s="145"/>
    </row>
    <row r="9" spans="1:15">
      <c r="A9" s="249"/>
      <c r="B9" s="153" t="s">
        <v>114</v>
      </c>
      <c r="C9" s="154">
        <v>18610</v>
      </c>
      <c r="D9" s="155">
        <v>10.785092116625036</v>
      </c>
      <c r="E9" s="155">
        <v>10.785092116625036</v>
      </c>
      <c r="F9" s="156">
        <v>100</v>
      </c>
      <c r="G9" s="145"/>
      <c r="I9" s="249"/>
      <c r="J9" s="153" t="s">
        <v>114</v>
      </c>
      <c r="K9" s="154">
        <v>530</v>
      </c>
      <c r="L9" s="155">
        <v>15.896820635872825</v>
      </c>
      <c r="M9" s="155">
        <v>15.896820635872825</v>
      </c>
      <c r="N9" s="156">
        <v>100</v>
      </c>
      <c r="O9" s="145"/>
    </row>
    <row r="10" spans="1:15" ht="14.95" thickBot="1">
      <c r="A10" s="250"/>
      <c r="B10" s="157" t="s">
        <v>11</v>
      </c>
      <c r="C10" s="158">
        <v>172553</v>
      </c>
      <c r="D10" s="159">
        <v>100</v>
      </c>
      <c r="E10" s="159">
        <v>100</v>
      </c>
      <c r="F10" s="160"/>
      <c r="G10" s="145"/>
      <c r="I10" s="250"/>
      <c r="J10" s="157" t="s">
        <v>11</v>
      </c>
      <c r="K10" s="158">
        <v>3334</v>
      </c>
      <c r="L10" s="159">
        <v>100</v>
      </c>
      <c r="M10" s="159">
        <v>100</v>
      </c>
      <c r="N10" s="160"/>
      <c r="O10" s="145"/>
    </row>
    <row r="16" spans="1:15" ht="14.95" thickBot="1">
      <c r="A16" s="251" t="s">
        <v>103</v>
      </c>
      <c r="B16" s="252"/>
      <c r="C16" s="252"/>
      <c r="D16" s="252"/>
      <c r="E16" s="252"/>
      <c r="F16" s="252"/>
      <c r="G16" s="145" t="s">
        <v>115</v>
      </c>
      <c r="I16" s="251" t="s">
        <v>103</v>
      </c>
      <c r="J16" s="252"/>
      <c r="K16" s="252"/>
      <c r="L16" s="252"/>
      <c r="M16" s="252"/>
      <c r="N16" s="252"/>
      <c r="O16" s="145" t="s">
        <v>53</v>
      </c>
    </row>
    <row r="17" spans="1:15" ht="19.7" thickBot="1">
      <c r="A17" s="253" t="s">
        <v>37</v>
      </c>
      <c r="B17" s="254"/>
      <c r="C17" s="146" t="s">
        <v>38</v>
      </c>
      <c r="D17" s="147" t="s">
        <v>39</v>
      </c>
      <c r="E17" s="147" t="s">
        <v>40</v>
      </c>
      <c r="F17" s="148" t="s">
        <v>41</v>
      </c>
      <c r="G17" s="145"/>
      <c r="I17" s="253" t="s">
        <v>37</v>
      </c>
      <c r="J17" s="254"/>
      <c r="K17" s="146" t="s">
        <v>38</v>
      </c>
      <c r="L17" s="147" t="s">
        <v>39</v>
      </c>
      <c r="M17" s="147" t="s">
        <v>40</v>
      </c>
      <c r="N17" s="148" t="s">
        <v>41</v>
      </c>
      <c r="O17" s="145"/>
    </row>
    <row r="18" spans="1:15" ht="14.95" thickBot="1">
      <c r="A18" s="248" t="s">
        <v>42</v>
      </c>
      <c r="B18" s="149" t="s">
        <v>108</v>
      </c>
      <c r="C18" s="150">
        <v>413</v>
      </c>
      <c r="D18" s="151">
        <v>13.383020090732339</v>
      </c>
      <c r="E18" s="151">
        <v>13.383020090732339</v>
      </c>
      <c r="F18" s="152">
        <v>13.383020090732339</v>
      </c>
      <c r="G18" s="145"/>
      <c r="I18" s="248" t="s">
        <v>42</v>
      </c>
      <c r="J18" s="149" t="s">
        <v>108</v>
      </c>
      <c r="K18" s="150">
        <v>35360</v>
      </c>
      <c r="L18" s="151">
        <v>14.55629242669367</v>
      </c>
      <c r="M18" s="151">
        <v>14.55629242669367</v>
      </c>
      <c r="N18" s="152">
        <v>14.55629242669367</v>
      </c>
      <c r="O18" s="145"/>
    </row>
    <row r="19" spans="1:15">
      <c r="A19" s="249"/>
      <c r="B19" s="153" t="s">
        <v>109</v>
      </c>
      <c r="C19" s="154">
        <v>416</v>
      </c>
      <c r="D19" s="155">
        <v>13.480233311730395</v>
      </c>
      <c r="E19" s="155">
        <v>13.480233311730395</v>
      </c>
      <c r="F19" s="156">
        <v>26.863253402462732</v>
      </c>
      <c r="G19" s="145"/>
      <c r="I19" s="249"/>
      <c r="J19" s="153" t="s">
        <v>109</v>
      </c>
      <c r="K19" s="154">
        <v>34765</v>
      </c>
      <c r="L19" s="155">
        <v>14.311354813744497</v>
      </c>
      <c r="M19" s="155">
        <v>14.311354813744497</v>
      </c>
      <c r="N19" s="156">
        <v>28.867647240438171</v>
      </c>
      <c r="O19" s="145"/>
    </row>
    <row r="20" spans="1:15">
      <c r="A20" s="249"/>
      <c r="B20" s="153" t="s">
        <v>110</v>
      </c>
      <c r="C20" s="154">
        <v>459</v>
      </c>
      <c r="D20" s="155">
        <v>14.873622812702529</v>
      </c>
      <c r="E20" s="155">
        <v>14.873622812702529</v>
      </c>
      <c r="F20" s="156">
        <v>41.736876215165267</v>
      </c>
      <c r="G20" s="145"/>
      <c r="I20" s="249"/>
      <c r="J20" s="153" t="s">
        <v>110</v>
      </c>
      <c r="K20" s="154">
        <v>35142</v>
      </c>
      <c r="L20" s="155">
        <v>14.466550578587926</v>
      </c>
      <c r="M20" s="155">
        <v>14.466550578587926</v>
      </c>
      <c r="N20" s="156">
        <v>43.334197819026095</v>
      </c>
      <c r="O20" s="145"/>
    </row>
    <row r="21" spans="1:15">
      <c r="A21" s="249"/>
      <c r="B21" s="153" t="s">
        <v>111</v>
      </c>
      <c r="C21" s="154">
        <v>434</v>
      </c>
      <c r="D21" s="155">
        <v>14.063512637718731</v>
      </c>
      <c r="E21" s="155">
        <v>14.063512637718731</v>
      </c>
      <c r="F21" s="156">
        <v>55.800388852883998</v>
      </c>
      <c r="G21" s="145"/>
      <c r="I21" s="249"/>
      <c r="J21" s="153" t="s">
        <v>111</v>
      </c>
      <c r="K21" s="154">
        <v>35771</v>
      </c>
      <c r="L21" s="155">
        <v>14.725484626562762</v>
      </c>
      <c r="M21" s="155">
        <v>14.725484626562762</v>
      </c>
      <c r="N21" s="156">
        <v>58.059682445588855</v>
      </c>
      <c r="O21" s="145"/>
    </row>
    <row r="22" spans="1:15">
      <c r="A22" s="249"/>
      <c r="B22" s="153" t="s">
        <v>112</v>
      </c>
      <c r="C22" s="154">
        <v>422</v>
      </c>
      <c r="D22" s="155">
        <v>13.674659753726507</v>
      </c>
      <c r="E22" s="155">
        <v>13.674659753726507</v>
      </c>
      <c r="F22" s="156">
        <v>69.4750486066105</v>
      </c>
      <c r="G22" s="145"/>
      <c r="I22" s="249"/>
      <c r="J22" s="153" t="s">
        <v>112</v>
      </c>
      <c r="K22" s="154">
        <v>37282</v>
      </c>
      <c r="L22" s="155">
        <v>15.347502665497553</v>
      </c>
      <c r="M22" s="155">
        <v>15.347502665497553</v>
      </c>
      <c r="N22" s="156">
        <v>73.40718511108642</v>
      </c>
      <c r="O22" s="145"/>
    </row>
    <row r="23" spans="1:15">
      <c r="A23" s="249"/>
      <c r="B23" s="153" t="s">
        <v>113</v>
      </c>
      <c r="C23" s="154">
        <v>454</v>
      </c>
      <c r="D23" s="155">
        <v>14.711600777705769</v>
      </c>
      <c r="E23" s="155">
        <v>14.711600777705769</v>
      </c>
      <c r="F23" s="156">
        <v>84.186649384316269</v>
      </c>
      <c r="G23" s="145"/>
      <c r="I23" s="249"/>
      <c r="J23" s="153" t="s">
        <v>113</v>
      </c>
      <c r="K23" s="154">
        <v>34702</v>
      </c>
      <c r="L23" s="155">
        <v>14.285420242961647</v>
      </c>
      <c r="M23" s="155">
        <v>14.285420242961647</v>
      </c>
      <c r="N23" s="156">
        <v>87.692605354048055</v>
      </c>
      <c r="O23" s="145"/>
    </row>
    <row r="24" spans="1:15">
      <c r="A24" s="249"/>
      <c r="B24" s="153" t="s">
        <v>114</v>
      </c>
      <c r="C24" s="154">
        <v>488</v>
      </c>
      <c r="D24" s="155">
        <v>15.813350615683733</v>
      </c>
      <c r="E24" s="155">
        <v>15.813350615683733</v>
      </c>
      <c r="F24" s="156">
        <v>100</v>
      </c>
      <c r="G24" s="145"/>
      <c r="I24" s="249"/>
      <c r="J24" s="153" t="s">
        <v>114</v>
      </c>
      <c r="K24" s="154">
        <v>29897</v>
      </c>
      <c r="L24" s="155">
        <v>12.307394645951943</v>
      </c>
      <c r="M24" s="155">
        <v>12.307394645951943</v>
      </c>
      <c r="N24" s="156">
        <v>100</v>
      </c>
      <c r="O24" s="145"/>
    </row>
    <row r="25" spans="1:15" ht="14.95" thickBot="1">
      <c r="A25" s="250"/>
      <c r="B25" s="157" t="s">
        <v>11</v>
      </c>
      <c r="C25" s="158">
        <v>3086</v>
      </c>
      <c r="D25" s="159">
        <v>100</v>
      </c>
      <c r="E25" s="159">
        <v>100</v>
      </c>
      <c r="F25" s="160"/>
      <c r="G25" s="145"/>
      <c r="I25" s="250"/>
      <c r="J25" s="157" t="s">
        <v>11</v>
      </c>
      <c r="K25" s="158">
        <v>242919</v>
      </c>
      <c r="L25" s="159">
        <v>100</v>
      </c>
      <c r="M25" s="159">
        <v>100</v>
      </c>
      <c r="N25" s="160"/>
      <c r="O25" s="145"/>
    </row>
  </sheetData>
  <mergeCells count="12">
    <mergeCell ref="I16:N16"/>
    <mergeCell ref="I17:J17"/>
    <mergeCell ref="I18:I25"/>
    <mergeCell ref="I1:N1"/>
    <mergeCell ref="I2:J2"/>
    <mergeCell ref="I3:I10"/>
    <mergeCell ref="A18:A25"/>
    <mergeCell ref="A1:F1"/>
    <mergeCell ref="A2:B2"/>
    <mergeCell ref="A3:A10"/>
    <mergeCell ref="A16:F16"/>
    <mergeCell ref="A17:B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6"/>
  <sheetViews>
    <sheetView workbookViewId="0">
      <selection activeCell="G11" sqref="G11"/>
    </sheetView>
  </sheetViews>
  <sheetFormatPr defaultRowHeight="14.3"/>
  <sheetData>
    <row r="1" spans="2:23" ht="14.95" thickBot="1">
      <c r="B1" s="258" t="s">
        <v>103</v>
      </c>
      <c r="C1" s="259"/>
      <c r="D1" s="259"/>
      <c r="E1" s="259"/>
      <c r="F1" s="259"/>
      <c r="G1" s="259"/>
      <c r="H1" s="163"/>
      <c r="J1" s="265" t="s">
        <v>103</v>
      </c>
      <c r="K1" s="266"/>
      <c r="L1" s="266"/>
      <c r="M1" s="266"/>
      <c r="N1" s="266"/>
      <c r="O1" s="266"/>
      <c r="P1" s="183"/>
      <c r="U1" t="s">
        <v>121</v>
      </c>
      <c r="V1" t="s">
        <v>122</v>
      </c>
      <c r="W1" t="s">
        <v>123</v>
      </c>
    </row>
    <row r="2" spans="2:23" ht="23.1" thickBot="1">
      <c r="B2" s="260" t="s">
        <v>37</v>
      </c>
      <c r="C2" s="261"/>
      <c r="D2" s="164" t="s">
        <v>38</v>
      </c>
      <c r="E2" s="165" t="s">
        <v>39</v>
      </c>
      <c r="F2" s="165" t="s">
        <v>40</v>
      </c>
      <c r="G2" s="166" t="s">
        <v>41</v>
      </c>
      <c r="J2" s="267" t="s">
        <v>37</v>
      </c>
      <c r="K2" s="268"/>
      <c r="L2" s="184" t="s">
        <v>38</v>
      </c>
      <c r="M2" s="185" t="s">
        <v>39</v>
      </c>
      <c r="N2" s="185" t="s">
        <v>40</v>
      </c>
      <c r="O2" s="186" t="s">
        <v>41</v>
      </c>
      <c r="P2" s="183"/>
      <c r="T2" s="179" t="s">
        <v>2</v>
      </c>
      <c r="U2" s="180">
        <v>25887</v>
      </c>
      <c r="V2" s="180">
        <v>421</v>
      </c>
      <c r="W2" s="180">
        <v>35544</v>
      </c>
    </row>
    <row r="3" spans="2:23" ht="14.95" thickBot="1">
      <c r="B3" s="262" t="s">
        <v>42</v>
      </c>
      <c r="C3" s="167" t="s">
        <v>2</v>
      </c>
      <c r="D3" s="168">
        <v>25887</v>
      </c>
      <c r="E3" s="169">
        <v>15.034585295877061</v>
      </c>
      <c r="F3" s="169">
        <v>15.034585295877061</v>
      </c>
      <c r="G3" s="170">
        <v>15.034585295877061</v>
      </c>
      <c r="H3" s="179"/>
      <c r="I3" s="180"/>
      <c r="J3" s="255" t="s">
        <v>42</v>
      </c>
      <c r="K3" s="187" t="s">
        <v>2</v>
      </c>
      <c r="L3" s="188">
        <v>421</v>
      </c>
      <c r="M3" s="189">
        <v>13.268200441222818</v>
      </c>
      <c r="N3" s="189">
        <v>13.268200441222818</v>
      </c>
      <c r="O3" s="190">
        <v>13.268200441222818</v>
      </c>
      <c r="P3" s="183"/>
      <c r="T3" s="179" t="s">
        <v>5</v>
      </c>
      <c r="U3" s="180">
        <v>26141</v>
      </c>
      <c r="V3" s="180">
        <v>413</v>
      </c>
      <c r="W3" s="180">
        <v>35389</v>
      </c>
    </row>
    <row r="4" spans="2:23">
      <c r="B4" s="263"/>
      <c r="C4" s="171" t="s">
        <v>5</v>
      </c>
      <c r="D4" s="172">
        <v>26141</v>
      </c>
      <c r="E4" s="173">
        <v>15.182102762758229</v>
      </c>
      <c r="F4" s="173">
        <v>15.182102762758229</v>
      </c>
      <c r="G4" s="174">
        <v>30.216688058635288</v>
      </c>
      <c r="H4" s="179"/>
      <c r="I4" s="180"/>
      <c r="J4" s="256"/>
      <c r="K4" s="191" t="s">
        <v>5</v>
      </c>
      <c r="L4" s="192">
        <v>413</v>
      </c>
      <c r="M4" s="193">
        <v>13.016073116924046</v>
      </c>
      <c r="N4" s="193">
        <v>13.016073116924046</v>
      </c>
      <c r="O4" s="194">
        <v>26.284273558146865</v>
      </c>
      <c r="P4" s="183"/>
      <c r="T4" s="179" t="s">
        <v>6</v>
      </c>
      <c r="U4" s="180">
        <v>25480</v>
      </c>
      <c r="V4" s="180">
        <v>427</v>
      </c>
      <c r="W4" s="180">
        <v>34469</v>
      </c>
    </row>
    <row r="5" spans="2:23">
      <c r="B5" s="263"/>
      <c r="C5" s="171" t="s">
        <v>6</v>
      </c>
      <c r="D5" s="172">
        <v>25480</v>
      </c>
      <c r="E5" s="173">
        <v>14.798208882409995</v>
      </c>
      <c r="F5" s="173">
        <v>14.798208882409995</v>
      </c>
      <c r="G5" s="174">
        <v>45.014896941045286</v>
      </c>
      <c r="H5" s="179"/>
      <c r="I5" s="180"/>
      <c r="J5" s="256"/>
      <c r="K5" s="191" t="s">
        <v>6</v>
      </c>
      <c r="L5" s="192">
        <v>427</v>
      </c>
      <c r="M5" s="193">
        <v>13.457295934446895</v>
      </c>
      <c r="N5" s="193">
        <v>13.457295934446895</v>
      </c>
      <c r="O5" s="194">
        <v>39.741569492593761</v>
      </c>
      <c r="P5" s="183"/>
      <c r="T5" s="179" t="s">
        <v>7</v>
      </c>
      <c r="U5" s="180">
        <v>25910</v>
      </c>
      <c r="V5" s="180">
        <v>420</v>
      </c>
      <c r="W5" s="180">
        <v>35231</v>
      </c>
    </row>
    <row r="6" spans="2:23">
      <c r="B6" s="263"/>
      <c r="C6" s="171" t="s">
        <v>7</v>
      </c>
      <c r="D6" s="172">
        <v>25910</v>
      </c>
      <c r="E6" s="173">
        <v>15.047943176736378</v>
      </c>
      <c r="F6" s="173">
        <v>15.047943176736378</v>
      </c>
      <c r="G6" s="174">
        <v>60.062840117781654</v>
      </c>
      <c r="H6" s="179"/>
      <c r="I6" s="180"/>
      <c r="J6" s="256"/>
      <c r="K6" s="191" t="s">
        <v>7</v>
      </c>
      <c r="L6" s="192">
        <v>420</v>
      </c>
      <c r="M6" s="193">
        <v>13.236684525685472</v>
      </c>
      <c r="N6" s="193">
        <v>13.236684525685472</v>
      </c>
      <c r="O6" s="194">
        <v>52.978254018279237</v>
      </c>
      <c r="P6" s="183"/>
      <c r="T6" s="179" t="s">
        <v>8</v>
      </c>
      <c r="U6" s="180">
        <v>26484</v>
      </c>
      <c r="V6" s="180">
        <v>409</v>
      </c>
      <c r="W6" s="180">
        <v>36151</v>
      </c>
    </row>
    <row r="7" spans="2:23">
      <c r="B7" s="263"/>
      <c r="C7" s="171" t="s">
        <v>8</v>
      </c>
      <c r="D7" s="172">
        <v>26484</v>
      </c>
      <c r="E7" s="173">
        <v>15.38130942079067</v>
      </c>
      <c r="F7" s="173">
        <v>15.38130942079067</v>
      </c>
      <c r="G7" s="174">
        <v>75.444149538572333</v>
      </c>
      <c r="H7" s="179"/>
      <c r="I7" s="180"/>
      <c r="J7" s="256"/>
      <c r="K7" s="191" t="s">
        <v>8</v>
      </c>
      <c r="L7" s="192">
        <v>409</v>
      </c>
      <c r="M7" s="193">
        <v>12.890009454774662</v>
      </c>
      <c r="N7" s="193">
        <v>12.890009454774662</v>
      </c>
      <c r="O7" s="194">
        <v>65.868263473053887</v>
      </c>
      <c r="P7" s="183"/>
      <c r="T7" s="179" t="s">
        <v>9</v>
      </c>
      <c r="U7" s="180">
        <v>23744</v>
      </c>
      <c r="V7" s="180">
        <v>567</v>
      </c>
      <c r="W7" s="180">
        <v>34541</v>
      </c>
    </row>
    <row r="8" spans="2:23">
      <c r="B8" s="263"/>
      <c r="C8" s="171" t="s">
        <v>9</v>
      </c>
      <c r="D8" s="172">
        <v>23744</v>
      </c>
      <c r="E8" s="173">
        <v>13.789979266245798</v>
      </c>
      <c r="F8" s="173">
        <v>13.789979266245798</v>
      </c>
      <c r="G8" s="174">
        <v>89.234128804818127</v>
      </c>
      <c r="H8" s="179"/>
      <c r="I8" s="180"/>
      <c r="J8" s="256"/>
      <c r="K8" s="191" t="s">
        <v>9</v>
      </c>
      <c r="L8" s="192">
        <v>567</v>
      </c>
      <c r="M8" s="193">
        <v>17.869524109675385</v>
      </c>
      <c r="N8" s="193">
        <v>17.869524109675385</v>
      </c>
      <c r="O8" s="194">
        <v>83.737787582729268</v>
      </c>
      <c r="P8" s="183"/>
      <c r="T8" s="179" t="s">
        <v>10</v>
      </c>
      <c r="U8" s="180">
        <v>18537</v>
      </c>
      <c r="V8" s="180">
        <v>516</v>
      </c>
      <c r="W8" s="180">
        <v>30059</v>
      </c>
    </row>
    <row r="9" spans="2:23">
      <c r="B9" s="263"/>
      <c r="C9" s="171" t="s">
        <v>10</v>
      </c>
      <c r="D9" s="172">
        <v>18537</v>
      </c>
      <c r="E9" s="173">
        <v>10.765871195181871</v>
      </c>
      <c r="F9" s="173">
        <v>10.765871195181871</v>
      </c>
      <c r="G9" s="174">
        <v>100</v>
      </c>
      <c r="H9" s="179"/>
      <c r="I9" s="180"/>
      <c r="J9" s="256"/>
      <c r="K9" s="191" t="s">
        <v>10</v>
      </c>
      <c r="L9" s="192">
        <v>516</v>
      </c>
      <c r="M9" s="193">
        <v>16.262212417270721</v>
      </c>
      <c r="N9" s="193">
        <v>16.262212417270721</v>
      </c>
      <c r="O9" s="194">
        <v>100</v>
      </c>
      <c r="P9" s="183"/>
      <c r="T9" s="181" t="s">
        <v>11</v>
      </c>
      <c r="U9" s="182">
        <v>172183</v>
      </c>
      <c r="V9" s="182">
        <v>3173</v>
      </c>
      <c r="W9" s="182">
        <v>241384</v>
      </c>
    </row>
    <row r="10" spans="2:23" ht="14.95" thickBot="1">
      <c r="B10" s="264"/>
      <c r="C10" s="175" t="s">
        <v>11</v>
      </c>
      <c r="D10" s="176">
        <v>172183</v>
      </c>
      <c r="E10" s="177">
        <v>100</v>
      </c>
      <c r="F10" s="177">
        <v>100</v>
      </c>
      <c r="G10" s="178"/>
      <c r="H10" s="181"/>
      <c r="I10" s="182"/>
      <c r="J10" s="257"/>
      <c r="K10" s="195" t="s">
        <v>11</v>
      </c>
      <c r="L10" s="196">
        <v>3173</v>
      </c>
      <c r="M10" s="197">
        <v>100</v>
      </c>
      <c r="N10" s="197">
        <v>100</v>
      </c>
      <c r="O10" s="198"/>
      <c r="P10" s="183"/>
    </row>
    <row r="11" spans="2:23">
      <c r="G11" t="s">
        <v>51</v>
      </c>
      <c r="O11" t="s">
        <v>52</v>
      </c>
    </row>
    <row r="16" spans="2:23" ht="14.95" thickBot="1">
      <c r="B16" s="265" t="s">
        <v>103</v>
      </c>
      <c r="C16" s="266"/>
      <c r="D16" s="266"/>
      <c r="E16" s="266"/>
      <c r="F16" s="266"/>
      <c r="G16" s="266"/>
      <c r="H16" s="183"/>
      <c r="J16" s="265" t="s">
        <v>103</v>
      </c>
      <c r="K16" s="266"/>
      <c r="L16" s="266"/>
      <c r="M16" s="266"/>
      <c r="N16" s="266"/>
      <c r="O16" s="266"/>
      <c r="P16" s="183"/>
    </row>
    <row r="17" spans="2:16" ht="23.1" thickBot="1">
      <c r="B17" s="267" t="s">
        <v>37</v>
      </c>
      <c r="C17" s="268"/>
      <c r="D17" s="184" t="s">
        <v>38</v>
      </c>
      <c r="E17" s="185" t="s">
        <v>39</v>
      </c>
      <c r="F17" s="185" t="s">
        <v>40</v>
      </c>
      <c r="G17" s="186" t="s">
        <v>41</v>
      </c>
      <c r="H17" s="183"/>
      <c r="J17" s="267" t="s">
        <v>37</v>
      </c>
      <c r="K17" s="268"/>
      <c r="L17" s="184" t="s">
        <v>38</v>
      </c>
      <c r="M17" s="185" t="s">
        <v>39</v>
      </c>
      <c r="N17" s="185" t="s">
        <v>40</v>
      </c>
      <c r="O17" s="186" t="s">
        <v>41</v>
      </c>
      <c r="P17" s="183"/>
    </row>
    <row r="18" spans="2:16" ht="14.95" thickBot="1">
      <c r="B18" s="255" t="s">
        <v>42</v>
      </c>
      <c r="C18" s="187" t="s">
        <v>2</v>
      </c>
      <c r="D18" s="188">
        <v>403</v>
      </c>
      <c r="E18" s="189">
        <v>13.51441985244802</v>
      </c>
      <c r="F18" s="189">
        <v>13.51441985244802</v>
      </c>
      <c r="G18" s="190">
        <v>13.51441985244802</v>
      </c>
      <c r="H18" s="183"/>
      <c r="J18" s="255" t="s">
        <v>42</v>
      </c>
      <c r="K18" s="187" t="s">
        <v>2</v>
      </c>
      <c r="L18" s="188">
        <v>35544</v>
      </c>
      <c r="M18" s="189">
        <v>14.725085341199085</v>
      </c>
      <c r="N18" s="189">
        <v>14.725085341199085</v>
      </c>
      <c r="O18" s="190">
        <v>14.725085341199085</v>
      </c>
      <c r="P18" s="183"/>
    </row>
    <row r="19" spans="2:16">
      <c r="B19" s="256"/>
      <c r="C19" s="191" t="s">
        <v>5</v>
      </c>
      <c r="D19" s="192">
        <v>392</v>
      </c>
      <c r="E19" s="193">
        <v>13.145539906103288</v>
      </c>
      <c r="F19" s="193">
        <v>13.145539906103288</v>
      </c>
      <c r="G19" s="194">
        <v>26.65995975855131</v>
      </c>
      <c r="H19" s="183"/>
      <c r="J19" s="256"/>
      <c r="K19" s="191" t="s">
        <v>5</v>
      </c>
      <c r="L19" s="192">
        <v>35389</v>
      </c>
      <c r="M19" s="193">
        <v>14.660872303052397</v>
      </c>
      <c r="N19" s="193">
        <v>14.660872303052397</v>
      </c>
      <c r="O19" s="194">
        <v>29.38595764425148</v>
      </c>
      <c r="P19" s="183"/>
    </row>
    <row r="20" spans="2:16">
      <c r="B20" s="256"/>
      <c r="C20" s="191" t="s">
        <v>6</v>
      </c>
      <c r="D20" s="192">
        <v>405</v>
      </c>
      <c r="E20" s="193">
        <v>13.58148893360161</v>
      </c>
      <c r="F20" s="193">
        <v>13.58148893360161</v>
      </c>
      <c r="G20" s="194">
        <v>40.241448692152922</v>
      </c>
      <c r="H20" s="183"/>
      <c r="J20" s="256"/>
      <c r="K20" s="191" t="s">
        <v>6</v>
      </c>
      <c r="L20" s="192">
        <v>34469</v>
      </c>
      <c r="M20" s="193">
        <v>14.279736850826898</v>
      </c>
      <c r="N20" s="193">
        <v>14.279736850826898</v>
      </c>
      <c r="O20" s="194">
        <v>43.665694495078384</v>
      </c>
      <c r="P20" s="183"/>
    </row>
    <row r="21" spans="2:16">
      <c r="B21" s="256"/>
      <c r="C21" s="191" t="s">
        <v>7</v>
      </c>
      <c r="D21" s="192">
        <v>396</v>
      </c>
      <c r="E21" s="193">
        <v>13.279678068410464</v>
      </c>
      <c r="F21" s="193">
        <v>13.279678068410464</v>
      </c>
      <c r="G21" s="194">
        <v>53.521126760563376</v>
      </c>
      <c r="H21" s="183"/>
      <c r="J21" s="256"/>
      <c r="K21" s="191" t="s">
        <v>7</v>
      </c>
      <c r="L21" s="192">
        <v>35231</v>
      </c>
      <c r="M21" s="193">
        <v>14.595416431909323</v>
      </c>
      <c r="N21" s="193">
        <v>14.595416431909323</v>
      </c>
      <c r="O21" s="194">
        <v>58.261110926987705</v>
      </c>
      <c r="P21" s="183"/>
    </row>
    <row r="22" spans="2:16">
      <c r="B22" s="256"/>
      <c r="C22" s="191" t="s">
        <v>8</v>
      </c>
      <c r="D22" s="192">
        <v>397</v>
      </c>
      <c r="E22" s="193">
        <v>13.313212608987257</v>
      </c>
      <c r="F22" s="193">
        <v>13.313212608987257</v>
      </c>
      <c r="G22" s="194">
        <v>66.834339369550634</v>
      </c>
      <c r="H22" s="183"/>
      <c r="J22" s="256"/>
      <c r="K22" s="191" t="s">
        <v>8</v>
      </c>
      <c r="L22" s="192">
        <v>36151</v>
      </c>
      <c r="M22" s="193">
        <v>14.976551884134823</v>
      </c>
      <c r="N22" s="193">
        <v>14.976551884134823</v>
      </c>
      <c r="O22" s="194">
        <v>73.237662811122533</v>
      </c>
      <c r="P22" s="183"/>
    </row>
    <row r="23" spans="2:16">
      <c r="B23" s="256"/>
      <c r="C23" s="191" t="s">
        <v>9</v>
      </c>
      <c r="D23" s="192">
        <v>527</v>
      </c>
      <c r="E23" s="193">
        <v>17.672702883970491</v>
      </c>
      <c r="F23" s="193">
        <v>17.672702883970491</v>
      </c>
      <c r="G23" s="194">
        <v>84.507042253521121</v>
      </c>
      <c r="H23" s="183"/>
      <c r="J23" s="256"/>
      <c r="K23" s="191" t="s">
        <v>9</v>
      </c>
      <c r="L23" s="192">
        <v>34541</v>
      </c>
      <c r="M23" s="193">
        <v>14.309564842740199</v>
      </c>
      <c r="N23" s="193">
        <v>14.309564842740199</v>
      </c>
      <c r="O23" s="194">
        <v>87.54722765386272</v>
      </c>
      <c r="P23" s="183"/>
    </row>
    <row r="24" spans="2:16">
      <c r="B24" s="256"/>
      <c r="C24" s="191" t="s">
        <v>10</v>
      </c>
      <c r="D24" s="192">
        <v>462</v>
      </c>
      <c r="E24" s="193">
        <v>15.492957746478872</v>
      </c>
      <c r="F24" s="193">
        <v>15.492957746478872</v>
      </c>
      <c r="G24" s="194">
        <v>100</v>
      </c>
      <c r="H24" s="183"/>
      <c r="J24" s="256"/>
      <c r="K24" s="191" t="s">
        <v>10</v>
      </c>
      <c r="L24" s="192">
        <v>30059</v>
      </c>
      <c r="M24" s="193">
        <v>12.452772346137275</v>
      </c>
      <c r="N24" s="193">
        <v>12.452772346137275</v>
      </c>
      <c r="O24" s="194">
        <v>100</v>
      </c>
      <c r="P24" s="183"/>
    </row>
    <row r="25" spans="2:16" ht="14.95" thickBot="1">
      <c r="B25" s="257"/>
      <c r="C25" s="195" t="s">
        <v>11</v>
      </c>
      <c r="D25" s="196">
        <v>2982</v>
      </c>
      <c r="E25" s="197">
        <v>100</v>
      </c>
      <c r="F25" s="197">
        <v>100</v>
      </c>
      <c r="G25" s="198"/>
      <c r="H25" s="183"/>
      <c r="J25" s="257"/>
      <c r="K25" s="195" t="s">
        <v>11</v>
      </c>
      <c r="L25" s="196">
        <v>241384</v>
      </c>
      <c r="M25" s="197">
        <v>100</v>
      </c>
      <c r="N25" s="197">
        <v>100</v>
      </c>
      <c r="O25" s="198"/>
      <c r="P25" s="183"/>
    </row>
    <row r="26" spans="2:16">
      <c r="G26" t="s">
        <v>124</v>
      </c>
      <c r="O26" t="s">
        <v>53</v>
      </c>
    </row>
  </sheetData>
  <mergeCells count="12">
    <mergeCell ref="J18:J25"/>
    <mergeCell ref="B1:G1"/>
    <mergeCell ref="B2:C2"/>
    <mergeCell ref="B3:B10"/>
    <mergeCell ref="B16:G16"/>
    <mergeCell ref="B17:C17"/>
    <mergeCell ref="B18:B25"/>
    <mergeCell ref="J1:O1"/>
    <mergeCell ref="J2:K2"/>
    <mergeCell ref="J3:J10"/>
    <mergeCell ref="J16:O16"/>
    <mergeCell ref="J17:K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Tab. RF.1S.1.3.1</vt:lpstr>
      <vt:lpstr>Tab. RF.IS1.3.2</vt:lpstr>
      <vt:lpstr>Dati ISTAT 16 senza IncMort</vt:lpstr>
      <vt:lpstr>2016 e 2017 da spss</vt:lpstr>
      <vt:lpstr>2018 da spss</vt:lpstr>
      <vt:lpstr>2019 da spss</vt:lpstr>
      <vt:lpstr>Foglio2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2015-11-25T14:11:30Z</dcterms:created>
  <dcterms:modified xsi:type="dcterms:W3CDTF">2020-11-18T13:03:36Z</dcterms:modified>
</cp:coreProperties>
</file>